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E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(#,##0);&quot;-&quot;"/>
    <numFmt numFmtId="165" formatCode="#,##0;(#,##0)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  <sz val="12"/>
    </font>
    <font>
      <name val="Arial"/>
      <b val="1"/>
      <sz val="9"/>
    </font>
    <font>
      <name val="Arial"/>
      <color rgb="006B5D50"/>
      <sz val="9"/>
    </font>
    <font>
      <name val="Arial"/>
      <b val="1"/>
      <i val="1"/>
      <sz val="9"/>
    </font>
    <font>
      <b val="1"/>
      <color rgb="00FFFFFF"/>
    </font>
    <font>
      <b val="1"/>
    </font>
    <font>
      <b val="1"/>
      <color rgb="00FFFFFF"/>
      <sz val="11"/>
    </font>
    <font>
      <i val="1"/>
      <color rgb="00808080"/>
    </font>
    <font>
      <b val="1"/>
      <color rgb="008A3A28"/>
      <sz val="11"/>
    </font>
    <font>
      <name val="Calibri"/>
      <b val="1"/>
      <color rgb="008A3A28"/>
      <sz val="11"/>
    </font>
    <font>
      <i val="1"/>
      <color rgb="00808080"/>
      <sz val="9"/>
    </font>
  </fonts>
  <fills count="11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DEBF7"/>
      </patternFill>
    </fill>
    <fill>
      <patternFill patternType="solid">
        <fgColor rgb="00EDE4D8"/>
      </patternFill>
    </fill>
    <fill>
      <patternFill patternType="solid">
        <fgColor rgb="00DDD0C0"/>
      </patternFill>
    </fill>
    <fill>
      <patternFill patternType="solid">
        <fgColor rgb="00B5523A"/>
      </patternFill>
    </fill>
    <fill>
      <patternFill patternType="solid">
        <fgColor rgb="00F3E3DC"/>
      </patternFill>
    </fill>
    <fill>
      <patternFill patternType="solid">
        <fgColor rgb="00FFF3D6"/>
      </patternFill>
    </fill>
    <fill>
      <patternFill patternType="solid">
        <fgColor rgb="00FFF2CC"/>
      </patternFill>
    </fill>
    <fill>
      <patternFill patternType="solid">
        <fgColor rgb="00F4DBD3"/>
      </patternFill>
    </fill>
  </fills>
  <borders count="4">
    <border>
      <left/>
      <right/>
      <top/>
      <bottom/>
      <diagonal/>
    </border>
    <border>
      <top style="thin">
        <color rgb="00B5523A"/>
      </top>
    </border>
    <border>
      <top style="thin">
        <color rgb="00B5523A"/>
      </top>
      <bottom style="double">
        <color rgb="00B5523A"/>
      </bottom>
    </border>
    <border/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6" fillId="0" borderId="0" pivotButton="0" quotePrefix="0" xfId="0"/>
    <xf numFmtId="0" fontId="7" fillId="4" borderId="0" pivotButton="0" quotePrefix="0" xfId="0"/>
    <xf numFmtId="164" fontId="7" fillId="4" borderId="0" pivotButton="0" quotePrefix="0" xfId="0"/>
    <xf numFmtId="0" fontId="8" fillId="0" borderId="0" pivotButton="0" quotePrefix="0" xfId="0"/>
    <xf numFmtId="164" fontId="8" fillId="0" borderId="0" pivotButton="0" quotePrefix="0" xfId="0"/>
    <xf numFmtId="0" fontId="5" fillId="5" borderId="0" pivotButton="0" quotePrefix="0" xfId="0"/>
    <xf numFmtId="0" fontId="0" fillId="5" borderId="0" pivotButton="0" quotePrefix="0" xfId="0"/>
    <xf numFmtId="0" fontId="5" fillId="4" borderId="0" pivotButton="0" quotePrefix="0" xfId="0"/>
    <xf numFmtId="0" fontId="0" fillId="4" borderId="0" pivotButton="0" quotePrefix="0" xfId="0"/>
    <xf numFmtId="164" fontId="5" fillId="4" borderId="0" pivotButton="0" quotePrefix="0" xfId="0"/>
    <xf numFmtId="0" fontId="9" fillId="4" borderId="0" pivotButton="0" quotePrefix="0" xfId="0"/>
    <xf numFmtId="164" fontId="5" fillId="3" borderId="0" pivotButton="0" quotePrefix="0" xfId="0"/>
    <xf numFmtId="0" fontId="10" fillId="6" borderId="0" pivotButton="0" quotePrefix="0" xfId="0"/>
    <xf numFmtId="0" fontId="11" fillId="0" borderId="0" pivotButton="0" quotePrefix="0" xfId="0"/>
    <xf numFmtId="0" fontId="12" fillId="6" borderId="0" pivotButton="0" quotePrefix="0" xfId="0"/>
    <xf numFmtId="0" fontId="0" fillId="6" borderId="0" pivotButton="0" quotePrefix="0" xfId="0"/>
    <xf numFmtId="0" fontId="13" fillId="0" borderId="0" pivotButton="0" quotePrefix="0" xfId="0"/>
    <xf numFmtId="0" fontId="11" fillId="7" borderId="0" applyAlignment="1" pivotButton="0" quotePrefix="0" xfId="0">
      <alignment horizontal="left"/>
    </xf>
    <xf numFmtId="0" fontId="11" fillId="7" borderId="0" applyAlignment="1" pivotButton="0" quotePrefix="0" xfId="0">
      <alignment horizontal="right"/>
    </xf>
    <xf numFmtId="165" fontId="0" fillId="0" borderId="0" pivotButton="0" quotePrefix="0" xfId="0"/>
    <xf numFmtId="165" fontId="13" fillId="0" borderId="0" pivotButton="0" quotePrefix="0" xfId="0"/>
    <xf numFmtId="165" fontId="11" fillId="0" borderId="1" pivotButton="0" quotePrefix="0" xfId="0"/>
    <xf numFmtId="166" fontId="13" fillId="0" borderId="0" pivotButton="0" quotePrefix="0" xfId="0"/>
    <xf numFmtId="165" fontId="11" fillId="0" borderId="0" pivotButton="0" quotePrefix="0" xfId="0"/>
    <xf numFmtId="165" fontId="0" fillId="8" borderId="0" pivotButton="0" quotePrefix="0" xfId="0"/>
    <xf numFmtId="166" fontId="0" fillId="8" borderId="0" pivotButton="0" quotePrefix="0" xfId="0"/>
    <xf numFmtId="3" fontId="0" fillId="8" borderId="0" pivotButton="0" quotePrefix="0" xfId="0"/>
    <xf numFmtId="3" fontId="0" fillId="0" borderId="0" pivotButton="0" quotePrefix="0" xfId="0"/>
    <xf numFmtId="3" fontId="11" fillId="0" borderId="0" pivotButton="0" quotePrefix="0" xfId="0"/>
    <xf numFmtId="0" fontId="11" fillId="9" borderId="0" pivotButton="0" quotePrefix="0" xfId="0"/>
    <xf numFmtId="165" fontId="11" fillId="9" borderId="1" pivotButton="0" quotePrefix="0" xfId="0"/>
    <xf numFmtId="0" fontId="14" fillId="10" borderId="2" pivotButton="0" quotePrefix="0" xfId="0"/>
    <xf numFmtId="0" fontId="15" fillId="10" borderId="2" pivotButton="0" quotePrefix="0" xfId="0"/>
    <xf numFmtId="165" fontId="14" fillId="10" borderId="2" pivotButton="0" quotePrefix="0" xfId="0"/>
    <xf numFmtId="0" fontId="16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64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25" t="inlineStr">
        <is>
          <t>OKIO VISION — ESTADOS FINANCIEROS (EEFF) · ene-26 a ago-26</t>
        </is>
      </c>
    </row>
    <row r="2">
      <c r="A2" s="45" t="inlineStr">
        <is>
          <t>Generado 2026-09-08 · USD · real desde Odoo · P&amp;G vista Administración (excl. ARR/ISR) · EBITDA por capa: Tiendas limpio → Corporativo (normalizado) → One-offs → Contable · detalle por subcuenta al final</t>
        </is>
      </c>
      <c r="B2" s="45" t="n"/>
      <c r="C2" s="45" t="n"/>
      <c r="D2" s="45" t="n"/>
      <c r="E2" s="45" t="n"/>
      <c r="F2" s="45" t="n"/>
      <c r="G2" s="45" t="n"/>
      <c r="H2" s="45" t="n"/>
      <c r="I2" s="45" t="n"/>
      <c r="J2" s="45" t="n"/>
      <c r="K2" s="45" t="n"/>
    </row>
    <row r="4">
      <c r="A4" s="25" t="inlineStr">
        <is>
          <t>1 · ESTADO DE RESULTADOS (P&amp;G MENSUAL)</t>
        </is>
      </c>
    </row>
    <row r="5">
      <c r="A5" s="28" t="inlineStr">
        <is>
          <t>Línea (USD)</t>
        </is>
      </c>
      <c r="B5" s="29" t="inlineStr">
        <is>
          <t>ene-26</t>
        </is>
      </c>
      <c r="C5" s="29" t="inlineStr">
        <is>
          <t>feb-26</t>
        </is>
      </c>
      <c r="D5" s="29" t="inlineStr">
        <is>
          <t>mar-26</t>
        </is>
      </c>
      <c r="E5" s="29" t="inlineStr">
        <is>
          <t>abr-26</t>
        </is>
      </c>
      <c r="F5" s="29" t="inlineStr">
        <is>
          <t>may-26</t>
        </is>
      </c>
      <c r="G5" s="29" t="inlineStr">
        <is>
          <t>jun-26</t>
        </is>
      </c>
      <c r="H5" s="29" t="inlineStr">
        <is>
          <t>jul-26</t>
        </is>
      </c>
      <c r="I5" s="29" t="inlineStr">
        <is>
          <t>ago-26</t>
        </is>
      </c>
      <c r="J5" s="29" t="inlineStr">
        <is>
          <t>YTD-26</t>
        </is>
      </c>
      <c r="K5" s="29" t="inlineStr">
        <is>
          <t>FY-25</t>
        </is>
      </c>
    </row>
    <row r="6">
      <c r="A6" t="inlineStr">
        <is>
          <t>Ventas brutas</t>
        </is>
      </c>
      <c r="B6" s="30" t="n">
        <v>55876.98</v>
      </c>
      <c r="C6" s="30" t="n">
        <v>55564.7</v>
      </c>
      <c r="D6" s="30" t="n">
        <v>51452.64</v>
      </c>
      <c r="E6" s="30" t="n">
        <v>56089.3</v>
      </c>
      <c r="F6" s="30" t="n">
        <v>57868.78</v>
      </c>
      <c r="G6" s="30" t="n">
        <v>50692.17</v>
      </c>
      <c r="H6" s="30" t="n">
        <v>68327.13</v>
      </c>
      <c r="I6" s="30" t="n">
        <v>83843.67999999999</v>
      </c>
      <c r="J6" s="30">
        <f>SUM(B6:I6)</f>
        <v/>
      </c>
      <c r="K6" s="30" t="n">
        <v>393537.43</v>
      </c>
    </row>
    <row r="7">
      <c r="A7" t="inlineStr">
        <is>
          <t>(-) Descuentos reales</t>
        </is>
      </c>
      <c r="B7" s="30" t="n">
        <v>-1223.39</v>
      </c>
      <c r="C7" s="30" t="n">
        <v>-1968.55</v>
      </c>
      <c r="D7" s="30" t="n">
        <v>-3292.68</v>
      </c>
      <c r="E7" s="30" t="n">
        <v>-3017.39</v>
      </c>
      <c r="F7" s="30" t="n">
        <v>-3915.83</v>
      </c>
      <c r="G7" s="30" t="n">
        <v>-4324.69</v>
      </c>
      <c r="H7" s="30" t="n">
        <v>-5322.38</v>
      </c>
      <c r="I7" s="30" t="n">
        <v>-5781.4</v>
      </c>
      <c r="J7" s="30">
        <f>SUM(B7:I7)</f>
        <v/>
      </c>
      <c r="K7" s="30" t="n">
        <v>-32159.24</v>
      </c>
    </row>
    <row r="8">
      <c r="A8" s="27" t="inlineStr">
        <is>
          <t xml:space="preserve">  (memo) Regalos 2X/100% (ya en COGS)</t>
        </is>
      </c>
      <c r="B8" s="31" t="n">
        <v>0</v>
      </c>
      <c r="C8" s="31" t="n">
        <v>-24034.98</v>
      </c>
      <c r="D8" s="31" t="n">
        <v>-2280</v>
      </c>
      <c r="E8" s="31" t="n">
        <v>-95</v>
      </c>
      <c r="F8" s="31" t="n">
        <v>-95</v>
      </c>
      <c r="G8" s="31" t="n">
        <v>0</v>
      </c>
      <c r="H8" s="31" t="n">
        <v>0</v>
      </c>
      <c r="I8" s="31" t="n">
        <v>95</v>
      </c>
      <c r="J8" s="31">
        <f>SUM(B8:I8)</f>
        <v/>
      </c>
      <c r="K8" s="31" t="n">
        <v>-2247.46</v>
      </c>
    </row>
    <row r="9">
      <c r="A9" s="24" t="inlineStr">
        <is>
          <t>VENTA NETA</t>
        </is>
      </c>
      <c r="B9" s="32">
        <f>B6+B7</f>
        <v/>
      </c>
      <c r="C9" s="32">
        <f>C6+C7</f>
        <v/>
      </c>
      <c r="D9" s="32">
        <f>D6+D7</f>
        <v/>
      </c>
      <c r="E9" s="32">
        <f>E6+E7</f>
        <v/>
      </c>
      <c r="F9" s="32">
        <f>F6+F7</f>
        <v/>
      </c>
      <c r="G9" s="32">
        <f>G6+G7</f>
        <v/>
      </c>
      <c r="H9" s="32">
        <f>H6+H7</f>
        <v/>
      </c>
      <c r="I9" s="32">
        <f>I6+I7</f>
        <v/>
      </c>
      <c r="J9" s="32">
        <f>SUM(B9:I9)</f>
        <v/>
      </c>
      <c r="K9" s="32">
        <f>K6+K7</f>
        <v/>
      </c>
    </row>
    <row r="10">
      <c r="A10" t="inlineStr">
        <is>
          <t>(-) COGS</t>
        </is>
      </c>
      <c r="B10" s="30" t="n">
        <v>-41736.32</v>
      </c>
      <c r="C10" s="30" t="n">
        <v>-24993.65</v>
      </c>
      <c r="D10" s="30" t="n">
        <v>-16158.66</v>
      </c>
      <c r="E10" s="30" t="n">
        <v>-16575.86</v>
      </c>
      <c r="F10" s="30" t="n">
        <v>-17488.75</v>
      </c>
      <c r="G10" s="30" t="n">
        <v>-17409.8</v>
      </c>
      <c r="H10" s="30" t="n">
        <v>-16973.43</v>
      </c>
      <c r="I10" s="30" t="n">
        <v>-22514.15</v>
      </c>
      <c r="J10" s="30">
        <f>SUM(B10:I10)</f>
        <v/>
      </c>
      <c r="K10" s="30" t="n">
        <v>-123517.95</v>
      </c>
    </row>
    <row r="11">
      <c r="A11" t="inlineStr">
        <is>
          <t>(-) Ajuste inventario</t>
        </is>
      </c>
      <c r="B11" s="30" t="n">
        <v>19876.16</v>
      </c>
      <c r="C11" s="30" t="n">
        <v>9650.66</v>
      </c>
      <c r="D11" s="30" t="n">
        <v>-2672.3</v>
      </c>
      <c r="E11" s="30" t="n">
        <v>-3889.08</v>
      </c>
      <c r="F11" s="30" t="n">
        <v>6.2</v>
      </c>
      <c r="G11" s="30" t="n">
        <v>0</v>
      </c>
      <c r="H11" s="30" t="n">
        <v>0</v>
      </c>
      <c r="I11" s="30" t="n">
        <v>0</v>
      </c>
      <c r="J11" s="30">
        <f>SUM(B11:I11)</f>
        <v/>
      </c>
      <c r="K11" s="30" t="n">
        <v>296.84</v>
      </c>
    </row>
    <row r="12">
      <c r="A12" s="24" t="inlineStr">
        <is>
          <t>UTILIDAD BRUTA</t>
        </is>
      </c>
      <c r="B12" s="32">
        <f>B9+B10+B11</f>
        <v/>
      </c>
      <c r="C12" s="32">
        <f>C9+C10+C11</f>
        <v/>
      </c>
      <c r="D12" s="32">
        <f>D9+D10+D11</f>
        <v/>
      </c>
      <c r="E12" s="32">
        <f>E9+E10+E11</f>
        <v/>
      </c>
      <c r="F12" s="32">
        <f>F9+F10+F11</f>
        <v/>
      </c>
      <c r="G12" s="32">
        <f>G9+G10+G11</f>
        <v/>
      </c>
      <c r="H12" s="32">
        <f>H9+H10+H11</f>
        <v/>
      </c>
      <c r="I12" s="32">
        <f>I9+I10+I11</f>
        <v/>
      </c>
      <c r="J12" s="32">
        <f>SUM(B12:I12)</f>
        <v/>
      </c>
      <c r="K12" s="32">
        <f>K9+K10+K11</f>
        <v/>
      </c>
    </row>
    <row r="13">
      <c r="A13" s="27" t="inlineStr">
        <is>
          <t>Margen bruto %</t>
        </is>
      </c>
      <c r="B13" s="33">
        <f>B12/B9</f>
        <v/>
      </c>
      <c r="C13" s="33">
        <f>C12/C9</f>
        <v/>
      </c>
      <c r="D13" s="33">
        <f>D12/D9</f>
        <v/>
      </c>
      <c r="E13" s="33">
        <f>E12/E9</f>
        <v/>
      </c>
      <c r="F13" s="33">
        <f>F12/F9</f>
        <v/>
      </c>
      <c r="G13" s="33">
        <f>G12/G9</f>
        <v/>
      </c>
      <c r="H13" s="33">
        <f>H12/H9</f>
        <v/>
      </c>
      <c r="I13" s="33">
        <f>I12/I9</f>
        <v/>
      </c>
      <c r="J13" s="33">
        <f>J12/J9</f>
        <v/>
      </c>
      <c r="K13" s="33">
        <f>K12/K9</f>
        <v/>
      </c>
    </row>
    <row r="14">
      <c r="A14" s="24" t="inlineStr">
        <is>
          <t>OPEX TIENDAS SIN ONE-OFFS (analítica sucursal: Plaza NY, Brisas, Costa, Albrook, Online, Jornadas PA y CO)</t>
        </is>
      </c>
    </row>
    <row r="15">
      <c r="A15" t="inlineStr">
        <is>
          <t xml:space="preserve">  (-) Nómina tiendas (sin one-offs)</t>
        </is>
      </c>
      <c r="B15" s="30" t="n">
        <v>-21552.78</v>
      </c>
      <c r="C15" s="30" t="n">
        <v>-19207.77</v>
      </c>
      <c r="D15" s="30" t="n">
        <v>-21422.54</v>
      </c>
      <c r="E15" s="30" t="n">
        <v>-17506.97</v>
      </c>
      <c r="F15" s="30" t="n">
        <v>-19487.39</v>
      </c>
      <c r="G15" s="30" t="n">
        <v>-16955.53</v>
      </c>
      <c r="H15" s="30" t="n">
        <v>-16868.2</v>
      </c>
      <c r="I15" s="30" t="n">
        <v>-18185.13</v>
      </c>
      <c r="J15" s="30">
        <f>SUM(B15:I15)</f>
        <v/>
      </c>
      <c r="K15" s="30" t="n">
        <v>-143527.59</v>
      </c>
    </row>
    <row r="16">
      <c r="A16" t="inlineStr">
        <is>
          <t xml:space="preserve">  (-) Alquileres tiendas</t>
        </is>
      </c>
      <c r="B16" s="30" t="n">
        <v>-8150.76</v>
      </c>
      <c r="C16" s="30" t="n">
        <v>-9189.83</v>
      </c>
      <c r="D16" s="30" t="n">
        <v>-8258.91</v>
      </c>
      <c r="E16" s="30" t="n">
        <v>-8224.93</v>
      </c>
      <c r="F16" s="30" t="n">
        <v>-8328.76</v>
      </c>
      <c r="G16" s="30" t="n">
        <v>-8289.91</v>
      </c>
      <c r="H16" s="30" t="n">
        <v>-8224.91</v>
      </c>
      <c r="I16" s="30" t="n">
        <v>-8718.950000000001</v>
      </c>
      <c r="J16" s="30">
        <f>SUM(B16:I16)</f>
        <v/>
      </c>
      <c r="K16" s="30" t="n">
        <v>-65058.98</v>
      </c>
    </row>
    <row r="17">
      <c r="A17" t="inlineStr">
        <is>
          <t xml:space="preserve">  (-) Otros gastos tiendas</t>
        </is>
      </c>
      <c r="B17" s="30" t="n">
        <v>-5038.97</v>
      </c>
      <c r="C17" s="30" t="n">
        <v>-8738.299999999999</v>
      </c>
      <c r="D17" s="30" t="n">
        <v>-5954.99</v>
      </c>
      <c r="E17" s="30" t="n">
        <v>-4321.79</v>
      </c>
      <c r="F17" s="30" t="n">
        <v>-6279.18</v>
      </c>
      <c r="G17" s="30" t="n">
        <v>-1789.63</v>
      </c>
      <c r="H17" s="30" t="n">
        <v>-5933.79</v>
      </c>
      <c r="I17" s="30" t="n">
        <v>-2483.56</v>
      </c>
      <c r="J17" s="30">
        <f>SUM(B17:I17)</f>
        <v/>
      </c>
      <c r="K17" s="30" t="n">
        <v>-38794.33</v>
      </c>
    </row>
    <row r="18">
      <c r="A18" s="24" t="inlineStr">
        <is>
          <t>TOTAL OpEx TIENDAS (sin one-offs)</t>
        </is>
      </c>
      <c r="B18" s="32">
        <f>SUM(B15:B17)</f>
        <v/>
      </c>
      <c r="C18" s="32">
        <f>SUM(C15:C17)</f>
        <v/>
      </c>
      <c r="D18" s="32">
        <f>SUM(D15:D17)</f>
        <v/>
      </c>
      <c r="E18" s="32">
        <f>SUM(E15:E17)</f>
        <v/>
      </c>
      <c r="F18" s="32">
        <f>SUM(F15:F17)</f>
        <v/>
      </c>
      <c r="G18" s="32">
        <f>SUM(G15:G17)</f>
        <v/>
      </c>
      <c r="H18" s="32">
        <f>SUM(H15:H17)</f>
        <v/>
      </c>
      <c r="I18" s="32">
        <f>SUM(I15:I17)</f>
        <v/>
      </c>
      <c r="J18" s="32">
        <f>SUM(B18:I18)</f>
        <v/>
      </c>
      <c r="K18" s="32">
        <f>SUM(K15:K17)</f>
        <v/>
      </c>
    </row>
    <row r="19">
      <c r="A19" s="42" t="inlineStr">
        <is>
          <t>EBITDA TIENDAS</t>
        </is>
      </c>
      <c r="B19" s="44">
        <f>B12+B18</f>
        <v/>
      </c>
      <c r="C19" s="44">
        <f>C12+C18</f>
        <v/>
      </c>
      <c r="D19" s="44">
        <f>D12+D18</f>
        <v/>
      </c>
      <c r="E19" s="44">
        <f>E12+E18</f>
        <v/>
      </c>
      <c r="F19" s="44">
        <f>F12+F18</f>
        <v/>
      </c>
      <c r="G19" s="44">
        <f>G12+G18</f>
        <v/>
      </c>
      <c r="H19" s="44">
        <f>H12+H18</f>
        <v/>
      </c>
      <c r="I19" s="44">
        <f>I12+I18</f>
        <v/>
      </c>
      <c r="J19" s="44">
        <f>SUM(B19:I19)</f>
        <v/>
      </c>
      <c r="K19" s="44">
        <f>K12+K18</f>
        <v/>
      </c>
    </row>
    <row r="20">
      <c r="A20" s="24" t="inlineStr">
        <is>
          <t>OPEX CORPORATIVO SIN ONE-OFFS (analítica General + líneas sin analítica de tienda)</t>
        </is>
      </c>
    </row>
    <row r="21">
      <c r="A21" t="inlineStr">
        <is>
          <t xml:space="preserve">  (-) Nómina corporativa (sin one-offs)</t>
        </is>
      </c>
      <c r="B21" s="30" t="n">
        <v>-27058.46</v>
      </c>
      <c r="C21" s="30" t="n">
        <v>-37601.23</v>
      </c>
      <c r="D21" s="30" t="n">
        <v>-28605.53</v>
      </c>
      <c r="E21" s="30" t="n">
        <v>-25301</v>
      </c>
      <c r="F21" s="30" t="n">
        <v>-21415.57</v>
      </c>
      <c r="G21" s="30" t="n">
        <v>-21679.64</v>
      </c>
      <c r="H21" s="30" t="n">
        <v>-18170.55</v>
      </c>
      <c r="I21" s="30" t="n">
        <v>-17939.25</v>
      </c>
      <c r="J21" s="30">
        <f>SUM(B21:I21)</f>
        <v/>
      </c>
      <c r="K21" s="30" t="n">
        <v>-306776.81</v>
      </c>
    </row>
    <row r="22">
      <c r="A22" t="inlineStr">
        <is>
          <t xml:space="preserve">  (-) Marketing</t>
        </is>
      </c>
      <c r="B22" s="30" t="n">
        <v>-7136.56</v>
      </c>
      <c r="C22" s="30" t="n">
        <v>-3448.37</v>
      </c>
      <c r="D22" s="30" t="n">
        <v>-6281.42</v>
      </c>
      <c r="E22" s="30" t="n">
        <v>-6840.62</v>
      </c>
      <c r="F22" s="30" t="n">
        <v>-8653.469999999999</v>
      </c>
      <c r="G22" s="30" t="n">
        <v>-10385.53</v>
      </c>
      <c r="H22" s="30" t="n">
        <v>-7514.44</v>
      </c>
      <c r="I22" s="30" t="n">
        <v>-8393.469999999999</v>
      </c>
      <c r="J22" s="30">
        <f>SUM(B22:I22)</f>
        <v/>
      </c>
      <c r="K22" s="30" t="n">
        <v>-89580.62</v>
      </c>
    </row>
    <row r="23">
      <c r="A23" t="inlineStr">
        <is>
          <t xml:space="preserve">  (-) Tecnología</t>
        </is>
      </c>
      <c r="B23" s="30" t="n">
        <v>-1139.81</v>
      </c>
      <c r="C23" s="30" t="n">
        <v>-2190.16</v>
      </c>
      <c r="D23" s="30" t="n">
        <v>-4101.25</v>
      </c>
      <c r="E23" s="30" t="n">
        <v>-2813.42</v>
      </c>
      <c r="F23" s="30" t="n">
        <v>-2169.46</v>
      </c>
      <c r="G23" s="30" t="n">
        <v>-1506.25</v>
      </c>
      <c r="H23" s="30" t="n">
        <v>-3876.23</v>
      </c>
      <c r="I23" s="30" t="n">
        <v>-2141.01</v>
      </c>
      <c r="J23" s="30">
        <f>SUM(B23:I23)</f>
        <v/>
      </c>
      <c r="K23" s="30" t="n">
        <v>-36568.06</v>
      </c>
    </row>
    <row r="24">
      <c r="A24" t="inlineStr">
        <is>
          <t xml:space="preserve">  (-) Servicios y honorarios (sin one-offs)</t>
        </is>
      </c>
      <c r="B24" s="30" t="n">
        <v>-3675.38</v>
      </c>
      <c r="C24" s="30" t="n">
        <v>-1421.29</v>
      </c>
      <c r="D24" s="30" t="n">
        <v>338.77</v>
      </c>
      <c r="E24" s="30" t="n">
        <v>-1761.7</v>
      </c>
      <c r="F24" s="30" t="n">
        <v>-2733.77</v>
      </c>
      <c r="G24" s="30" t="n">
        <v>-2103.61</v>
      </c>
      <c r="H24" s="30" t="n">
        <v>-2322.55</v>
      </c>
      <c r="I24" s="30" t="n">
        <v>-3487.78</v>
      </c>
      <c r="J24" s="30">
        <f>SUM(B24:I24)</f>
        <v/>
      </c>
      <c r="K24" s="30" t="n">
        <v>-22174.52</v>
      </c>
    </row>
    <row r="25">
      <c r="A25" t="inlineStr">
        <is>
          <t xml:space="preserve">  (-) Otros corporativo (sin one-offs)</t>
        </is>
      </c>
      <c r="B25" s="30" t="n">
        <v>-2034.12</v>
      </c>
      <c r="C25" s="30" t="n">
        <v>357.57</v>
      </c>
      <c r="D25" s="30" t="n">
        <v>-1263.95</v>
      </c>
      <c r="E25" s="30" t="n">
        <v>-2604.21</v>
      </c>
      <c r="F25" s="30" t="n">
        <v>-5874.8</v>
      </c>
      <c r="G25" s="30" t="n">
        <v>-4334.15</v>
      </c>
      <c r="H25" s="30" t="n">
        <v>-892.65</v>
      </c>
      <c r="I25" s="30" t="n">
        <v>-3919.31</v>
      </c>
      <c r="J25" s="30">
        <f>SUM(B25:I25)</f>
        <v/>
      </c>
      <c r="K25" s="30" t="n">
        <v>-53716.04</v>
      </c>
    </row>
    <row r="26">
      <c r="A26" s="24" t="inlineStr">
        <is>
          <t>TOTAL OpEx CORPORATIVO (sin one-offs)</t>
        </is>
      </c>
      <c r="B26" s="32">
        <f>SUM(B21:B25)</f>
        <v/>
      </c>
      <c r="C26" s="32">
        <f>SUM(C21:C25)</f>
        <v/>
      </c>
      <c r="D26" s="32">
        <f>SUM(D21:D25)</f>
        <v/>
      </c>
      <c r="E26" s="32">
        <f>SUM(E21:E25)</f>
        <v/>
      </c>
      <c r="F26" s="32">
        <f>SUM(F21:F25)</f>
        <v/>
      </c>
      <c r="G26" s="32">
        <f>SUM(G21:G25)</f>
        <v/>
      </c>
      <c r="H26" s="32">
        <f>SUM(H21:H25)</f>
        <v/>
      </c>
      <c r="I26" s="32">
        <f>SUM(I21:I25)</f>
        <v/>
      </c>
      <c r="J26" s="32">
        <f>SUM(B26:I26)</f>
        <v/>
      </c>
      <c r="K26" s="32">
        <f>SUM(K21:K25)</f>
        <v/>
      </c>
    </row>
    <row r="27">
      <c r="A27" s="42" t="inlineStr">
        <is>
          <t>EBITDA CORPORATIVO (normalizado)</t>
        </is>
      </c>
      <c r="B27" s="44">
        <f>B19+B26</f>
        <v/>
      </c>
      <c r="C27" s="44">
        <f>C19+C26</f>
        <v/>
      </c>
      <c r="D27" s="44">
        <f>D19+D26</f>
        <v/>
      </c>
      <c r="E27" s="44">
        <f>E19+E26</f>
        <v/>
      </c>
      <c r="F27" s="44">
        <f>F19+F26</f>
        <v/>
      </c>
      <c r="G27" s="44">
        <f>G19+G26</f>
        <v/>
      </c>
      <c r="H27" s="44">
        <f>H19+H26</f>
        <v/>
      </c>
      <c r="I27" s="44">
        <f>I19+I26</f>
        <v/>
      </c>
      <c r="J27" s="44">
        <f>SUM(B27:I27)</f>
        <v/>
      </c>
      <c r="K27" s="44">
        <f>K19+K26</f>
        <v/>
      </c>
    </row>
    <row r="28">
      <c r="A28" s="24" t="inlineStr">
        <is>
          <t>ONE-OFFS (detalle: gasto one-off en negativo resta · crédito one-off en positivo suma)</t>
        </is>
      </c>
    </row>
    <row r="29">
      <c r="A29" t="inlineStr">
        <is>
          <t xml:space="preserve">  Bono en acciones CEO (5702008, mar)</t>
        </is>
      </c>
      <c r="D29" s="30" t="n">
        <v>-36400</v>
      </c>
      <c r="J29" s="30">
        <f>SUM(B29:I29)</f>
        <v/>
      </c>
    </row>
    <row r="30">
      <c r="A30" t="inlineStr">
        <is>
          <t xml:space="preserve">  Provisiones sobre bono (5701002/03/07, mar)</t>
        </is>
      </c>
      <c r="D30" s="30" t="n">
        <v>-8803.030000000001</v>
      </c>
      <c r="J30" s="30">
        <f>SUM(B30:I30)</f>
        <v/>
      </c>
    </row>
    <row r="31">
      <c r="A31" t="inlineStr">
        <is>
          <t xml:space="preserve">  Honorarios legales JSEG (5801008, jul)</t>
        </is>
      </c>
      <c r="H31" s="30" t="n">
        <v>-2250</v>
      </c>
      <c r="J31" s="30">
        <f>SUM(B31:I31)</f>
        <v/>
      </c>
    </row>
    <row r="32">
      <c r="A32" t="inlineStr">
        <is>
          <t xml:space="preserve">  Crédito Multimind mobiliario (5901000, jul)</t>
        </is>
      </c>
      <c r="H32" s="30" t="n">
        <v>2519.8</v>
      </c>
      <c r="J32" s="30">
        <f>SUM(B32:I32)</f>
        <v/>
      </c>
    </row>
    <row r="33">
      <c r="A33" t="inlineStr">
        <is>
          <t xml:space="preserve">  Créditos renuncia Viviana (5701002/03/07, jul)</t>
        </is>
      </c>
      <c r="H33" s="30" t="n">
        <v>2949.38</v>
      </c>
      <c r="J33" s="30">
        <f>SUM(B33:I33)</f>
        <v/>
      </c>
    </row>
    <row r="34">
      <c r="A34" t="inlineStr">
        <is>
          <t xml:space="preserve">  Baja de activos rotulación (7920000, jul)</t>
        </is>
      </c>
      <c r="H34" s="30" t="n">
        <v>-2373.82</v>
      </c>
      <c r="J34" s="30">
        <f>SUM(B34:I34)</f>
        <v/>
      </c>
    </row>
    <row r="35">
      <c r="A35" t="inlineStr">
        <is>
          <t>Viáticos viajes Avianca/Londres/GEMA (5702010, ago) — COPA PTY-BOG es recurrente, excluido</t>
        </is>
      </c>
      <c r="I35" s="30" t="n">
        <v>-2077.18</v>
      </c>
      <c r="J35" s="30">
        <f>SUM(B35:I35)</f>
        <v/>
      </c>
    </row>
    <row r="36">
      <c r="A36" t="inlineStr">
        <is>
          <t xml:space="preserve">  Refuerzo tiendas por décimo (5702014, ago)</t>
        </is>
      </c>
      <c r="I36" s="30" t="n">
        <v>-2195</v>
      </c>
      <c r="J36" s="30">
        <f>SUM(B36:I36)</f>
        <v/>
      </c>
    </row>
    <row r="37">
      <c r="A37" s="24" t="inlineStr">
        <is>
          <t>Total one-offs</t>
        </is>
      </c>
      <c r="B37" s="32">
        <f>SUM(B29:B36)</f>
        <v/>
      </c>
      <c r="C37" s="32">
        <f>SUM(C29:C36)</f>
        <v/>
      </c>
      <c r="D37" s="32">
        <f>SUM(D29:D36)</f>
        <v/>
      </c>
      <c r="E37" s="32">
        <f>SUM(E29:E36)</f>
        <v/>
      </c>
      <c r="F37" s="32">
        <f>SUM(F29:F36)</f>
        <v/>
      </c>
      <c r="G37" s="32">
        <f>SUM(G29:G36)</f>
        <v/>
      </c>
      <c r="H37" s="32">
        <f>SUM(H29:H36)</f>
        <v/>
      </c>
      <c r="I37" s="32">
        <f>SUM(I29:I36)</f>
        <v/>
      </c>
      <c r="J37" s="32">
        <f>SUM(B37:I37)</f>
        <v/>
      </c>
      <c r="K37" s="32">
        <f>SUM(K29:K36)</f>
        <v/>
      </c>
    </row>
    <row r="38">
      <c r="A38" s="42" t="inlineStr">
        <is>
          <t>EBITDA (contable) = EBITDA corporativo + one-offs</t>
        </is>
      </c>
      <c r="B38" s="44">
        <f>B27+B37</f>
        <v/>
      </c>
      <c r="C38" s="44">
        <f>C27+C37</f>
        <v/>
      </c>
      <c r="D38" s="44">
        <f>D27+D37</f>
        <v/>
      </c>
      <c r="E38" s="44">
        <f>E27+E37</f>
        <v/>
      </c>
      <c r="F38" s="44">
        <f>F27+F37</f>
        <v/>
      </c>
      <c r="G38" s="44">
        <f>G27+G37</f>
        <v/>
      </c>
      <c r="H38" s="44">
        <f>H27+H37</f>
        <v/>
      </c>
      <c r="I38" s="44">
        <f>I27+I37</f>
        <v/>
      </c>
      <c r="J38" s="44">
        <f>SUM(B38:I38)</f>
        <v/>
      </c>
      <c r="K38" s="44">
        <f>K27+K37</f>
        <v/>
      </c>
    </row>
    <row r="39">
      <c r="A39" s="27" t="inlineStr">
        <is>
          <t xml:space="preserve">  (+) Salario CEO (add-back: 5702013 + parte CEO en 5702012)</t>
        </is>
      </c>
      <c r="B39" s="31" t="n">
        <v>7000</v>
      </c>
      <c r="C39" s="31" t="n">
        <v>7000</v>
      </c>
      <c r="D39" s="31" t="n">
        <v>7000</v>
      </c>
      <c r="E39" s="31" t="n">
        <v>8500</v>
      </c>
      <c r="F39" s="31" t="n">
        <v>8500</v>
      </c>
      <c r="G39" s="31" t="n">
        <v>8016</v>
      </c>
      <c r="H39" s="31" t="n">
        <v>8500</v>
      </c>
      <c r="I39" s="31" t="n">
        <v>8500</v>
      </c>
      <c r="J39" s="31">
        <f>SUM(B39:I39)</f>
        <v/>
      </c>
      <c r="K39" s="31" t="n">
        <v>83000</v>
      </c>
    </row>
    <row r="40">
      <c r="A40" s="42" t="inlineStr">
        <is>
          <t>EBITDA sin C-level (contable + CEO)</t>
        </is>
      </c>
      <c r="B40" s="44">
        <f>B38+B39</f>
        <v/>
      </c>
      <c r="C40" s="44">
        <f>C38+C39</f>
        <v/>
      </c>
      <c r="D40" s="44">
        <f>D38+D39</f>
        <v/>
      </c>
      <c r="E40" s="44">
        <f>E38+E39</f>
        <v/>
      </c>
      <c r="F40" s="44">
        <f>F38+F39</f>
        <v/>
      </c>
      <c r="G40" s="44">
        <f>G38+G39</f>
        <v/>
      </c>
      <c r="H40" s="44">
        <f>H38+H39</f>
        <v/>
      </c>
      <c r="I40" s="44">
        <f>I38+I39</f>
        <v/>
      </c>
      <c r="J40" s="44">
        <f>SUM(B40:I40)</f>
        <v/>
      </c>
      <c r="K40" s="44">
        <f>K38+K39</f>
        <v/>
      </c>
    </row>
    <row r="41">
      <c r="A41" s="42" t="inlineStr">
        <is>
          <t>EBITDA CORPORATIVO (normalizado) sin C-level</t>
        </is>
      </c>
      <c r="B41" s="44">
        <f>B27+B39</f>
        <v/>
      </c>
      <c r="C41" s="44">
        <f>C27+C39</f>
        <v/>
      </c>
      <c r="D41" s="44">
        <f>D27+D39</f>
        <v/>
      </c>
      <c r="E41" s="44">
        <f>E27+E39</f>
        <v/>
      </c>
      <c r="F41" s="44">
        <f>F27+F39</f>
        <v/>
      </c>
      <c r="G41" s="44">
        <f>G27+G39</f>
        <v/>
      </c>
      <c r="H41" s="44">
        <f>H27+H39</f>
        <v/>
      </c>
      <c r="I41" s="44">
        <f>I27+I39</f>
        <v/>
      </c>
      <c r="J41" s="44">
        <f>SUM(B41:I41)</f>
        <v/>
      </c>
      <c r="K41" s="44">
        <f>K27+K39</f>
        <v/>
      </c>
    </row>
    <row r="42">
      <c r="A42" t="inlineStr">
        <is>
          <t>(-) D&amp;A</t>
        </is>
      </c>
      <c r="B42" s="30" t="n">
        <v>-9139.25</v>
      </c>
      <c r="C42" s="30" t="n">
        <v>-9139.02</v>
      </c>
      <c r="D42" s="30" t="n">
        <v>-9140.85</v>
      </c>
      <c r="E42" s="30" t="n">
        <v>-9152.549999999999</v>
      </c>
      <c r="F42" s="30" t="n">
        <v>-9194.6</v>
      </c>
      <c r="G42" s="30" t="n">
        <v>-9447.33</v>
      </c>
      <c r="H42" s="30" t="n">
        <v>-9934.5</v>
      </c>
      <c r="I42" s="30" t="n">
        <v>-9652.469999999999</v>
      </c>
      <c r="J42" s="30">
        <f>SUM(B42:I42)</f>
        <v/>
      </c>
      <c r="K42" s="30" t="n">
        <v>-55169.28</v>
      </c>
    </row>
    <row r="43">
      <c r="A43" t="inlineStr">
        <is>
          <t>(-) Financiamiento</t>
        </is>
      </c>
      <c r="B43" s="30" t="n">
        <v>-2018.81</v>
      </c>
      <c r="C43" s="30" t="n">
        <v>-1817.17</v>
      </c>
      <c r="D43" s="30" t="n">
        <v>-1279.95</v>
      </c>
      <c r="E43" s="30" t="n">
        <v>-925.48</v>
      </c>
      <c r="F43" s="30" t="n">
        <v>-1136.97</v>
      </c>
      <c r="G43" s="30" t="n">
        <v>-920.3</v>
      </c>
      <c r="H43" s="30" t="n">
        <v>-703.3</v>
      </c>
      <c r="I43" s="30" t="n">
        <v>-1060.61</v>
      </c>
      <c r="J43" s="30">
        <f>SUM(B43:I43)</f>
        <v/>
      </c>
      <c r="K43" s="30" t="n">
        <v>-10328.64</v>
      </c>
    </row>
    <row r="44">
      <c r="A44" s="24" t="inlineStr">
        <is>
          <t>RESULTADO NETO</t>
        </is>
      </c>
      <c r="B44" s="32">
        <f>B38+B42+B43</f>
        <v/>
      </c>
      <c r="C44" s="32">
        <f>C38+C42+C43</f>
        <v/>
      </c>
      <c r="D44" s="32">
        <f>D38+D42+D43</f>
        <v/>
      </c>
      <c r="E44" s="32">
        <f>E38+E42+E43</f>
        <v/>
      </c>
      <c r="F44" s="32">
        <f>F38+F42+F43</f>
        <v/>
      </c>
      <c r="G44" s="32">
        <f>G38+G42+G43</f>
        <v/>
      </c>
      <c r="H44" s="32">
        <f>H38+H42+H43</f>
        <v/>
      </c>
      <c r="I44" s="32">
        <f>I38+I42+I43</f>
        <v/>
      </c>
      <c r="J44" s="32">
        <f>SUM(B44:I44)</f>
        <v/>
      </c>
      <c r="K44" s="32">
        <f>K38+K42+K43</f>
        <v/>
      </c>
    </row>
    <row r="47">
      <c r="A47" s="25" t="inlineStr">
        <is>
          <t>2 · BALANCE GENERAL (saldo acumulado a fin de mes)</t>
        </is>
      </c>
      <c r="B47" s="26" t="n"/>
      <c r="C47" s="26" t="n"/>
      <c r="D47" s="26" t="n"/>
      <c r="E47" s="26" t="n"/>
      <c r="F47" s="26" t="n"/>
      <c r="G47" s="26" t="n"/>
      <c r="H47" s="26" t="n"/>
      <c r="I47" s="26" t="n"/>
      <c r="J47" s="26" t="n"/>
      <c r="K47" s="26" t="n"/>
    </row>
    <row r="48">
      <c r="A48" s="28" t="inlineStr">
        <is>
          <t>Cuenta (USD) · FY-25 = cierre dic-25</t>
        </is>
      </c>
      <c r="B48" s="29" t="inlineStr">
        <is>
          <t>ene-26</t>
        </is>
      </c>
      <c r="C48" s="29" t="inlineStr">
        <is>
          <t>feb-26</t>
        </is>
      </c>
      <c r="D48" s="29" t="inlineStr">
        <is>
          <t>mar-26</t>
        </is>
      </c>
      <c r="E48" s="29" t="inlineStr">
        <is>
          <t>abr-26</t>
        </is>
      </c>
      <c r="F48" s="29" t="inlineStr">
        <is>
          <t>may-26</t>
        </is>
      </c>
      <c r="G48" s="29" t="inlineStr">
        <is>
          <t>jun-26</t>
        </is>
      </c>
      <c r="H48" s="29" t="inlineStr">
        <is>
          <t>jul-26</t>
        </is>
      </c>
      <c r="I48" s="29" t="inlineStr">
        <is>
          <t>ago-26</t>
        </is>
      </c>
      <c r="J48" s="29" t="inlineStr">
        <is>
          <t>YTD-26</t>
        </is>
      </c>
      <c r="K48" s="29" t="inlineStr">
        <is>
          <t>FY-25</t>
        </is>
      </c>
    </row>
    <row r="49">
      <c r="A49" s="24" t="inlineStr">
        <is>
          <t>ACTIVOS</t>
        </is>
      </c>
    </row>
    <row r="50">
      <c r="A50" t="inlineStr">
        <is>
          <t xml:space="preserve">  Efectivo y equivalentes</t>
        </is>
      </c>
      <c r="B50" s="30" t="n">
        <v>41369.66</v>
      </c>
      <c r="C50" s="30" t="n">
        <v>134780.24</v>
      </c>
      <c r="D50" s="30" t="n">
        <v>77982.89</v>
      </c>
      <c r="E50" s="30" t="n">
        <v>24072.52</v>
      </c>
      <c r="F50" s="30" t="n">
        <v>82271.56</v>
      </c>
      <c r="G50" s="30" t="n">
        <v>47625.32</v>
      </c>
      <c r="H50" s="30" t="n">
        <v>31652.55</v>
      </c>
      <c r="I50" s="30" t="n">
        <v>38858.77</v>
      </c>
      <c r="J50" s="30" t="n"/>
      <c r="K50" s="30" t="n">
        <v>56347.05</v>
      </c>
    </row>
    <row r="51">
      <c r="A51" t="inlineStr">
        <is>
          <t xml:space="preserve">  Cuentas por cobrar, neto</t>
        </is>
      </c>
      <c r="B51" s="30" t="n">
        <v>23997.17</v>
      </c>
      <c r="C51" s="30" t="n">
        <v>22305.2</v>
      </c>
      <c r="D51" s="30" t="n">
        <v>21710.52</v>
      </c>
      <c r="E51" s="30" t="n">
        <v>24176.74</v>
      </c>
      <c r="F51" s="30" t="n">
        <v>10915.16</v>
      </c>
      <c r="G51" s="30" t="n">
        <v>5471.1</v>
      </c>
      <c r="H51" s="30" t="n">
        <v>5361.66</v>
      </c>
      <c r="I51" s="30" t="n">
        <v>5602.39</v>
      </c>
      <c r="J51" s="30" t="n"/>
      <c r="K51" s="30" t="n">
        <v>32391.94</v>
      </c>
    </row>
    <row r="52">
      <c r="A52" t="inlineStr">
        <is>
          <t xml:space="preserve">  Inventarios</t>
        </is>
      </c>
      <c r="B52" s="30" t="n">
        <v>64480.19</v>
      </c>
      <c r="C52" s="30" t="n">
        <v>60769.96</v>
      </c>
      <c r="D52" s="30" t="n">
        <v>65871.03</v>
      </c>
      <c r="E52" s="30" t="n">
        <v>64026.76</v>
      </c>
      <c r="F52" s="30" t="n">
        <v>93463.64999999999</v>
      </c>
      <c r="G52" s="30" t="n">
        <v>87010</v>
      </c>
      <c r="H52" s="30" t="n">
        <v>84478.19</v>
      </c>
      <c r="I52" s="30" t="n">
        <v>81533.60000000001</v>
      </c>
      <c r="J52" s="30" t="n"/>
      <c r="K52" s="30" t="n">
        <v>66956.36</v>
      </c>
    </row>
    <row r="53">
      <c r="A53" t="inlineStr">
        <is>
          <t xml:space="preserve">  Anticipos y créditos fiscales</t>
        </is>
      </c>
      <c r="B53" s="30" t="n">
        <v>51852.38</v>
      </c>
      <c r="C53" s="30" t="n">
        <v>51315.45</v>
      </c>
      <c r="D53" s="30" t="n">
        <v>52043.91</v>
      </c>
      <c r="E53" s="30" t="n">
        <v>48349.68</v>
      </c>
      <c r="F53" s="30" t="n">
        <v>5264.41</v>
      </c>
      <c r="G53" s="30" t="n">
        <v>5460.23</v>
      </c>
      <c r="H53" s="30" t="n">
        <v>8405.49</v>
      </c>
      <c r="I53" s="30" t="n">
        <v>6941.17</v>
      </c>
      <c r="J53" s="30" t="n"/>
      <c r="K53" s="30" t="n">
        <v>46374.64</v>
      </c>
    </row>
    <row r="54">
      <c r="A54" t="inlineStr">
        <is>
          <t xml:space="preserve">  Inversiones financieras</t>
        </is>
      </c>
      <c r="B54" s="30" t="n">
        <v>0</v>
      </c>
      <c r="C54" s="30" t="n">
        <v>0</v>
      </c>
      <c r="D54" s="30" t="n">
        <v>0</v>
      </c>
      <c r="E54" s="30" t="n">
        <v>0</v>
      </c>
      <c r="F54" s="30" t="n">
        <v>0</v>
      </c>
      <c r="G54" s="30" t="n">
        <v>0</v>
      </c>
      <c r="H54" s="30" t="n">
        <v>0</v>
      </c>
      <c r="I54" s="30" t="n">
        <v>0</v>
      </c>
      <c r="J54" s="30" t="n"/>
      <c r="K54" s="30" t="n">
        <v>0</v>
      </c>
    </row>
    <row r="55">
      <c r="A55" t="inlineStr">
        <is>
          <t xml:space="preserve">  Propiedad, planta y equipo, neto</t>
        </is>
      </c>
      <c r="B55" s="30" t="n">
        <v>322139.98</v>
      </c>
      <c r="C55" s="30" t="n">
        <v>313318.71</v>
      </c>
      <c r="D55" s="30" t="n">
        <v>304343.59</v>
      </c>
      <c r="E55" s="30" t="n">
        <v>295623.79</v>
      </c>
      <c r="F55" s="30" t="n">
        <v>302821.49</v>
      </c>
      <c r="G55" s="30" t="n">
        <v>293718.64</v>
      </c>
      <c r="H55" s="30" t="n">
        <v>283942.87</v>
      </c>
      <c r="I55" s="30" t="n">
        <v>275473.58</v>
      </c>
      <c r="J55" s="30" t="n"/>
      <c r="K55" s="30" t="n">
        <v>329098.01</v>
      </c>
    </row>
    <row r="56">
      <c r="A56" t="inlineStr">
        <is>
          <t xml:space="preserve">  Activos intangibles, neto</t>
        </is>
      </c>
      <c r="B56" s="30" t="n">
        <v>553.4299999999999</v>
      </c>
      <c r="C56" s="30" t="n">
        <v>540.6799999999999</v>
      </c>
      <c r="D56" s="30" t="n">
        <v>527.9299999999999</v>
      </c>
      <c r="E56" s="30" t="n">
        <v>515.1799999999999</v>
      </c>
      <c r="F56" s="30" t="n">
        <v>502.43</v>
      </c>
      <c r="G56" s="30" t="n">
        <v>489.68</v>
      </c>
      <c r="H56" s="30" t="n">
        <v>476.93</v>
      </c>
      <c r="I56" s="30" t="n">
        <v>465</v>
      </c>
      <c r="J56" s="30" t="n"/>
      <c r="K56" s="30" t="n">
        <v>566.1799999999999</v>
      </c>
    </row>
    <row r="57">
      <c r="A57" t="inlineStr">
        <is>
          <t xml:space="preserve">  Otros activos</t>
        </is>
      </c>
      <c r="B57" s="30" t="n">
        <v>9999.1</v>
      </c>
      <c r="C57" s="30" t="n">
        <v>7550.57</v>
      </c>
      <c r="D57" s="30" t="n">
        <v>13732.42</v>
      </c>
      <c r="E57" s="30" t="n">
        <v>14673.82</v>
      </c>
      <c r="F57" s="30" t="n">
        <v>16904.62</v>
      </c>
      <c r="G57" s="30" t="n">
        <v>13709.19</v>
      </c>
      <c r="H57" s="30" t="n">
        <v>13298.91</v>
      </c>
      <c r="I57" s="30" t="n">
        <v>12691.07</v>
      </c>
      <c r="J57" s="30" t="n"/>
      <c r="K57" s="30" t="n">
        <v>14592.03</v>
      </c>
    </row>
    <row r="58">
      <c r="A58" s="24" t="inlineStr">
        <is>
          <t>TOTAL ACTIVOS</t>
        </is>
      </c>
      <c r="B58" s="32">
        <f>SUM(B50:B57)</f>
        <v/>
      </c>
      <c r="C58" s="32">
        <f>SUM(C50:C57)</f>
        <v/>
      </c>
      <c r="D58" s="32">
        <f>SUM(D50:D57)</f>
        <v/>
      </c>
      <c r="E58" s="32">
        <f>SUM(E50:E57)</f>
        <v/>
      </c>
      <c r="F58" s="32">
        <f>SUM(F50:F57)</f>
        <v/>
      </c>
      <c r="G58" s="32">
        <f>SUM(G50:G57)</f>
        <v/>
      </c>
      <c r="H58" s="32">
        <f>SUM(H50:H57)</f>
        <v/>
      </c>
      <c r="I58" s="32">
        <f>SUM(I50:I57)</f>
        <v/>
      </c>
      <c r="J58" s="32" t="n"/>
      <c r="K58" s="32">
        <f>SUM(K50:K57)</f>
        <v/>
      </c>
    </row>
    <row r="59">
      <c r="A59" s="24" t="inlineStr">
        <is>
          <t>PASIVOS</t>
        </is>
      </c>
    </row>
    <row r="60">
      <c r="A60" t="inlineStr">
        <is>
          <t xml:space="preserve">  CxP proveedores</t>
        </is>
      </c>
      <c r="B60" s="30" t="n">
        <v>101968.34</v>
      </c>
      <c r="C60" s="30" t="n">
        <v>50338.96</v>
      </c>
      <c r="D60" s="30" t="n">
        <v>52265.83</v>
      </c>
      <c r="E60" s="30" t="n">
        <v>36920.17</v>
      </c>
      <c r="F60" s="30" t="n">
        <v>32412.44</v>
      </c>
      <c r="G60" s="30" t="n">
        <v>32470.57</v>
      </c>
      <c r="H60" s="30" t="n">
        <v>29688.3</v>
      </c>
      <c r="I60" s="30" t="n">
        <v>55739.56</v>
      </c>
      <c r="J60" s="30" t="n"/>
      <c r="K60" s="30" t="n">
        <v>80178.2</v>
      </c>
    </row>
    <row r="61">
      <c r="A61" t="inlineStr">
        <is>
          <t xml:space="preserve">  Obligaciones laborales</t>
        </is>
      </c>
      <c r="B61" s="30" t="n">
        <v>0</v>
      </c>
      <c r="C61" s="30" t="n">
        <v>0</v>
      </c>
      <c r="D61" s="30" t="n">
        <v>0</v>
      </c>
      <c r="E61" s="30" t="n">
        <v>0</v>
      </c>
      <c r="F61" s="30" t="n">
        <v>0</v>
      </c>
      <c r="G61" s="30" t="n">
        <v>0</v>
      </c>
      <c r="H61" s="30" t="n">
        <v>0</v>
      </c>
      <c r="I61" s="30" t="n">
        <v>0</v>
      </c>
      <c r="J61" s="30" t="n"/>
      <c r="K61" s="30" t="n">
        <v>0</v>
      </c>
    </row>
    <row r="62">
      <c r="A62" t="inlineStr">
        <is>
          <t xml:space="preserve">  Obligaciones financieras</t>
        </is>
      </c>
      <c r="B62" s="30" t="n">
        <v>18926.66</v>
      </c>
      <c r="C62" s="30" t="n">
        <v>16934.11</v>
      </c>
      <c r="D62" s="30" t="n">
        <v>19602.36</v>
      </c>
      <c r="E62" s="30" t="n">
        <v>19934.13</v>
      </c>
      <c r="F62" s="30" t="n">
        <v>23256.86</v>
      </c>
      <c r="G62" s="30" t="n">
        <v>23059.26</v>
      </c>
      <c r="H62" s="30" t="n">
        <v>22424.6</v>
      </c>
      <c r="I62" s="30" t="n">
        <v>25362.61</v>
      </c>
      <c r="J62" s="30" t="n"/>
      <c r="K62" s="30" t="n">
        <v>201251.83</v>
      </c>
    </row>
    <row r="63">
      <c r="A63" t="inlineStr">
        <is>
          <t xml:space="preserve">  Impuestos por pagar</t>
        </is>
      </c>
      <c r="B63" s="30" t="n">
        <v>6587.45</v>
      </c>
      <c r="C63" s="30" t="n">
        <v>6627.23</v>
      </c>
      <c r="D63" s="30" t="n">
        <v>2952.55</v>
      </c>
      <c r="E63" s="30" t="n">
        <v>2952.55</v>
      </c>
      <c r="F63" s="30" t="n">
        <v>-903.76</v>
      </c>
      <c r="G63" s="30" t="n">
        <v>-922.66</v>
      </c>
      <c r="H63" s="30" t="n">
        <v>1579.57</v>
      </c>
      <c r="I63" s="30" t="n">
        <v>42.45</v>
      </c>
      <c r="J63" s="30" t="n"/>
      <c r="K63" s="30" t="n">
        <v>6587.45</v>
      </c>
    </row>
    <row r="64">
      <c r="A64" t="inlineStr">
        <is>
          <t xml:space="preserve">  Anticipos recibidos de clientes</t>
        </is>
      </c>
      <c r="B64" s="30" t="n">
        <v>9058.49</v>
      </c>
      <c r="C64" s="30" t="n">
        <v>6497.38</v>
      </c>
      <c r="D64" s="30" t="n">
        <v>4931.1</v>
      </c>
      <c r="E64" s="30" t="n">
        <v>7105.37</v>
      </c>
      <c r="F64" s="30" t="n">
        <v>6276.21</v>
      </c>
      <c r="G64" s="30" t="n">
        <v>2571.53</v>
      </c>
      <c r="H64" s="30" t="n">
        <v>3511.69</v>
      </c>
      <c r="I64" s="30" t="n">
        <v>2621.33</v>
      </c>
      <c r="J64" s="30" t="n"/>
      <c r="K64" s="30" t="n">
        <v>13094.61</v>
      </c>
    </row>
    <row r="65">
      <c r="A65" t="inlineStr">
        <is>
          <t xml:space="preserve">  Otros pasivos</t>
        </is>
      </c>
      <c r="B65" s="30" t="n">
        <v>62134.66</v>
      </c>
      <c r="C65" s="30" t="n">
        <v>68283.86</v>
      </c>
      <c r="D65" s="30" t="n">
        <v>80905.83</v>
      </c>
      <c r="E65" s="30" t="n">
        <v>76527.13</v>
      </c>
      <c r="F65" s="30" t="n">
        <v>83997.05</v>
      </c>
      <c r="G65" s="30" t="n">
        <v>87497.74000000001</v>
      </c>
      <c r="H65" s="30" t="n">
        <v>89457.35000000001</v>
      </c>
      <c r="I65" s="30" t="n">
        <v>79817.39999999999</v>
      </c>
      <c r="J65" s="30" t="n"/>
      <c r="K65" s="30" t="n">
        <v>57864.73</v>
      </c>
    </row>
    <row r="66">
      <c r="A66" s="24" t="inlineStr">
        <is>
          <t>TOTAL PASIVOS</t>
        </is>
      </c>
      <c r="B66" s="32">
        <f>SUM(B60:B65)</f>
        <v/>
      </c>
      <c r="C66" s="32">
        <f>SUM(C60:C65)</f>
        <v/>
      </c>
      <c r="D66" s="32">
        <f>SUM(D60:D65)</f>
        <v/>
      </c>
      <c r="E66" s="32">
        <f>SUM(E60:E65)</f>
        <v/>
      </c>
      <c r="F66" s="32">
        <f>SUM(F60:F65)</f>
        <v/>
      </c>
      <c r="G66" s="32">
        <f>SUM(G60:G65)</f>
        <v/>
      </c>
      <c r="H66" s="32">
        <f>SUM(H60:H65)</f>
        <v/>
      </c>
      <c r="I66" s="32">
        <f>SUM(I60:I65)</f>
        <v/>
      </c>
      <c r="J66" s="32" t="n"/>
      <c r="K66" s="32">
        <f>SUM(K60:K65)</f>
        <v/>
      </c>
    </row>
    <row r="67">
      <c r="A67" s="24" t="inlineStr">
        <is>
          <t>PATRIMONIO</t>
        </is>
      </c>
    </row>
    <row r="68">
      <c r="A68" t="inlineStr">
        <is>
          <t xml:space="preserve">  Capital aportado</t>
        </is>
      </c>
      <c r="B68" s="30" t="n">
        <v>1123056.19</v>
      </c>
      <c r="C68" s="30" t="n">
        <v>1304324.19</v>
      </c>
      <c r="D68" s="30" t="n">
        <v>1340724.19</v>
      </c>
      <c r="E68" s="30" t="n">
        <v>1340724.19</v>
      </c>
      <c r="F68" s="30" t="n">
        <v>1432037.19</v>
      </c>
      <c r="G68" s="30" t="n">
        <v>1432037.19</v>
      </c>
      <c r="H68" s="30" t="n">
        <v>1432037.19</v>
      </c>
      <c r="I68" s="30" t="n">
        <v>1432037.19</v>
      </c>
      <c r="J68" s="30" t="n"/>
      <c r="K68" s="30" t="n">
        <v>939521</v>
      </c>
    </row>
    <row r="69">
      <c r="A69" t="inlineStr">
        <is>
          <t xml:space="preserve">  Resultado / Pérdidas acumuladas</t>
        </is>
      </c>
      <c r="B69" s="30" t="n">
        <v>-807339.88</v>
      </c>
      <c r="C69" s="30" t="n">
        <v>-862424.92</v>
      </c>
      <c r="D69" s="30" t="n">
        <v>-965169.5699999999</v>
      </c>
      <c r="E69" s="30" t="n">
        <v>-1012725.05</v>
      </c>
      <c r="F69" s="30" t="n">
        <v>-1064932.67</v>
      </c>
      <c r="G69" s="30" t="n">
        <v>-1123229.47</v>
      </c>
      <c r="H69" s="30" t="n">
        <v>-1151082.1</v>
      </c>
      <c r="I69" s="30" t="n">
        <v>-1174054.96</v>
      </c>
      <c r="J69" s="30" t="n"/>
      <c r="K69" s="30" t="n">
        <v>-752171.61</v>
      </c>
    </row>
    <row r="70">
      <c r="A70" t="inlineStr">
        <is>
          <t xml:space="preserve">  Otros patrimonio</t>
        </is>
      </c>
      <c r="B70" s="30" t="n">
        <v>0</v>
      </c>
      <c r="C70" s="30" t="n">
        <v>0</v>
      </c>
      <c r="D70" s="30" t="n">
        <v>0</v>
      </c>
      <c r="E70" s="30" t="n">
        <v>0</v>
      </c>
      <c r="F70" s="30" t="n">
        <v>0</v>
      </c>
      <c r="G70" s="30" t="n">
        <v>0</v>
      </c>
      <c r="H70" s="30" t="n">
        <v>0</v>
      </c>
      <c r="I70" s="30" t="n">
        <v>0</v>
      </c>
      <c r="J70" s="30" t="n"/>
      <c r="K70" s="30" t="n">
        <v>0</v>
      </c>
    </row>
    <row r="71">
      <c r="A71" s="24" t="inlineStr">
        <is>
          <t>TOTAL PATRIMONIO</t>
        </is>
      </c>
      <c r="B71" s="32">
        <f>SUM(B68:B70)</f>
        <v/>
      </c>
      <c r="C71" s="32">
        <f>SUM(C68:C70)</f>
        <v/>
      </c>
      <c r="D71" s="32">
        <f>SUM(D68:D70)</f>
        <v/>
      </c>
      <c r="E71" s="32">
        <f>SUM(E68:E70)</f>
        <v/>
      </c>
      <c r="F71" s="32">
        <f>SUM(F68:F70)</f>
        <v/>
      </c>
      <c r="G71" s="32">
        <f>SUM(G68:G70)</f>
        <v/>
      </c>
      <c r="H71" s="32">
        <f>SUM(H68:H70)</f>
        <v/>
      </c>
      <c r="I71" s="32">
        <f>SUM(I68:I70)</f>
        <v/>
      </c>
      <c r="J71" s="32" t="n"/>
      <c r="K71" s="32">
        <f>SUM(K68:K70)</f>
        <v/>
      </c>
    </row>
    <row r="72">
      <c r="A72" s="24" t="inlineStr">
        <is>
          <t>TOTAL PASIVO + PATRIMONIO</t>
        </is>
      </c>
      <c r="B72" s="34">
        <f>B66+B71</f>
        <v/>
      </c>
      <c r="C72" s="34">
        <f>C66+C71</f>
        <v/>
      </c>
      <c r="D72" s="34">
        <f>D66+D71</f>
        <v/>
      </c>
      <c r="E72" s="34">
        <f>E66+E71</f>
        <v/>
      </c>
      <c r="F72" s="34">
        <f>F66+F71</f>
        <v/>
      </c>
      <c r="G72" s="34">
        <f>G66+G71</f>
        <v/>
      </c>
      <c r="H72" s="34">
        <f>H66+H71</f>
        <v/>
      </c>
      <c r="I72" s="34">
        <f>I66+I71</f>
        <v/>
      </c>
      <c r="J72" s="34" t="n"/>
      <c r="K72" s="34">
        <f>K66+K71</f>
        <v/>
      </c>
    </row>
    <row r="73">
      <c r="A73" s="27" t="inlineStr">
        <is>
          <t>Check (Activo − Pasivo − Patrimonio) = 0</t>
        </is>
      </c>
      <c r="B73" s="31">
        <f>B58-B66-B71</f>
        <v/>
      </c>
      <c r="C73" s="31">
        <f>C58-C66-C71</f>
        <v/>
      </c>
      <c r="D73" s="31">
        <f>D58-D66-D71</f>
        <v/>
      </c>
      <c r="E73" s="31">
        <f>E58-E66-E71</f>
        <v/>
      </c>
      <c r="F73" s="31">
        <f>F58-F66-F71</f>
        <v/>
      </c>
      <c r="G73" s="31">
        <f>G58-G66-G71</f>
        <v/>
      </c>
      <c r="H73" s="31">
        <f>H58-H66-H71</f>
        <v/>
      </c>
      <c r="I73" s="31">
        <f>I58-I66-I71</f>
        <v/>
      </c>
      <c r="J73" s="31" t="n"/>
      <c r="K73" s="31">
        <f>K58-K66-K71</f>
        <v/>
      </c>
    </row>
    <row r="76">
      <c r="A76" s="25" t="inlineStr">
        <is>
          <t>3 · FLUJO DE CAJA REAL (método directo) — movimientos reales de bancos y cajas</t>
        </is>
      </c>
      <c r="B76" s="26" t="n"/>
      <c r="C76" s="26" t="n"/>
      <c r="D76" s="26" t="n"/>
      <c r="E76" s="26" t="n"/>
      <c r="F76" s="26" t="n"/>
      <c r="G76" s="26" t="n"/>
      <c r="H76" s="26" t="n"/>
      <c r="I76" s="26" t="n"/>
      <c r="J76" s="26" t="n"/>
      <c r="K76" s="26" t="n"/>
    </row>
    <row r="77">
      <c r="A77" s="28" t="inlineStr">
        <is>
          <t>Concepto (USD)</t>
        </is>
      </c>
      <c r="B77" s="29" t="inlineStr">
        <is>
          <t>ene-26</t>
        </is>
      </c>
      <c r="C77" s="29" t="inlineStr">
        <is>
          <t>feb-26</t>
        </is>
      </c>
      <c r="D77" s="29" t="inlineStr">
        <is>
          <t>mar-26</t>
        </is>
      </c>
      <c r="E77" s="29" t="inlineStr">
        <is>
          <t>abr-26</t>
        </is>
      </c>
      <c r="F77" s="29" t="inlineStr">
        <is>
          <t>may-26</t>
        </is>
      </c>
      <c r="G77" s="29" t="inlineStr">
        <is>
          <t>jun-26</t>
        </is>
      </c>
      <c r="H77" s="29" t="inlineStr">
        <is>
          <t>jul-26</t>
        </is>
      </c>
      <c r="I77" s="29" t="inlineStr">
        <is>
          <t>ago-26</t>
        </is>
      </c>
      <c r="J77" s="29" t="inlineStr">
        <is>
          <t>YTD-26</t>
        </is>
      </c>
      <c r="K77" s="29" t="inlineStr">
        <is>
          <t>FY-25</t>
        </is>
      </c>
    </row>
    <row r="78">
      <c r="A78" t="inlineStr">
        <is>
          <t>Caja inicial</t>
        </is>
      </c>
      <c r="B78" s="30" t="n">
        <v>56347.05</v>
      </c>
      <c r="C78" s="30">
        <f>B91</f>
        <v/>
      </c>
      <c r="D78" s="30">
        <f>C91</f>
        <v/>
      </c>
      <c r="E78" s="30">
        <f>D91</f>
        <v/>
      </c>
      <c r="F78" s="30">
        <f>E91</f>
        <v/>
      </c>
      <c r="G78" s="30">
        <f>F91</f>
        <v/>
      </c>
      <c r="H78" s="30">
        <f>G91</f>
        <v/>
      </c>
      <c r="I78" s="30">
        <f>H91</f>
        <v/>
      </c>
      <c r="J78" s="30">
        <f>B78</f>
        <v/>
      </c>
      <c r="K78" s="30" t="n">
        <v>38005.38</v>
      </c>
    </row>
    <row r="79">
      <c r="A79" s="24" t="inlineStr">
        <is>
          <t>ENTRADAS</t>
        </is>
      </c>
    </row>
    <row r="80">
      <c r="A80" t="inlineStr">
        <is>
          <t xml:space="preserve">  Cobros de ventas y operadores</t>
        </is>
      </c>
      <c r="B80" s="30" t="n">
        <v>61991.96</v>
      </c>
      <c r="C80" s="30" t="n">
        <v>60391.95</v>
      </c>
      <c r="D80" s="30" t="n">
        <v>49228</v>
      </c>
      <c r="E80" s="30" t="n">
        <v>52724.72</v>
      </c>
      <c r="F80" s="30" t="n">
        <v>44693.37</v>
      </c>
      <c r="G80" s="30" t="n">
        <v>26116.18</v>
      </c>
      <c r="H80" s="30" t="n">
        <v>25384.25</v>
      </c>
      <c r="I80" s="30" t="n">
        <v>81390.31</v>
      </c>
      <c r="J80" s="30">
        <f>SUM(B80:I80)</f>
        <v/>
      </c>
      <c r="K80" s="30" t="n">
        <v>357988.26</v>
      </c>
    </row>
    <row r="81">
      <c r="A81" t="inlineStr">
        <is>
          <t xml:space="preserve">  Aportes de capital / accionistas</t>
        </is>
      </c>
      <c r="B81" s="30" t="n">
        <v>-3000</v>
      </c>
      <c r="C81" s="30" t="n">
        <v>178268</v>
      </c>
      <c r="D81" s="30" t="n">
        <v>0</v>
      </c>
      <c r="E81" s="30" t="n">
        <v>0</v>
      </c>
      <c r="F81" s="30" t="n">
        <v>91313</v>
      </c>
      <c r="G81" s="30" t="n">
        <v>-7385.22</v>
      </c>
      <c r="H81" s="30" t="n">
        <v>0</v>
      </c>
      <c r="I81" s="30" t="n">
        <v>0</v>
      </c>
      <c r="J81" s="30">
        <f>SUM(B81:I81)</f>
        <v/>
      </c>
      <c r="K81" s="30" t="n">
        <v>175324</v>
      </c>
    </row>
    <row r="82">
      <c r="A82" s="24" t="inlineStr">
        <is>
          <t>SALIDAS</t>
        </is>
      </c>
    </row>
    <row r="83">
      <c r="A83" t="inlineStr">
        <is>
          <t xml:space="preserve">  Proveedores y gastos</t>
        </is>
      </c>
      <c r="B83" s="30" t="n">
        <v>-35901.02</v>
      </c>
      <c r="C83" s="30" t="n">
        <v>-77200</v>
      </c>
      <c r="D83" s="30" t="n">
        <v>-51924.53</v>
      </c>
      <c r="E83" s="30" t="n">
        <v>-52535.22</v>
      </c>
      <c r="F83" s="30" t="n">
        <v>-27029.31</v>
      </c>
      <c r="G83" s="30" t="n">
        <v>-22717.92</v>
      </c>
      <c r="H83" s="30" t="n">
        <v>-6041.46</v>
      </c>
      <c r="I83" s="30" t="n">
        <v>-20944.82</v>
      </c>
      <c r="J83" s="30">
        <f>SUM(B83:I83)</f>
        <v/>
      </c>
      <c r="K83" s="30" t="n">
        <v>-496086.93</v>
      </c>
    </row>
    <row r="84">
      <c r="A84" t="inlineStr">
        <is>
          <t xml:space="preserve">  Nómina y seguridad social</t>
        </is>
      </c>
      <c r="B84" s="30" t="n">
        <v>-35396.16</v>
      </c>
      <c r="C84" s="30" t="n">
        <v>-55824.25</v>
      </c>
      <c r="D84" s="30" t="n">
        <v>-40416.81</v>
      </c>
      <c r="E84" s="30" t="n">
        <v>-46185.89</v>
      </c>
      <c r="F84" s="30" t="n">
        <v>-36553.83</v>
      </c>
      <c r="G84" s="30" t="n">
        <v>-20795.92</v>
      </c>
      <c r="H84" s="30" t="n">
        <v>-24334.02</v>
      </c>
      <c r="I84" s="30" t="n">
        <v>-42719.71</v>
      </c>
      <c r="J84" s="30">
        <f>SUM(B84:I84)</f>
        <v/>
      </c>
      <c r="K84" s="30" t="n">
        <v>-375849.49</v>
      </c>
    </row>
    <row r="85">
      <c r="A85" t="inlineStr">
        <is>
          <t xml:space="preserve">  Pago de tarjetas de crédito</t>
        </is>
      </c>
      <c r="B85" s="30" t="n">
        <v>-4991</v>
      </c>
      <c r="C85" s="30" t="n">
        <v>-9240</v>
      </c>
      <c r="D85" s="30" t="n">
        <v>-8951</v>
      </c>
      <c r="E85" s="30" t="n">
        <v>-7499.95</v>
      </c>
      <c r="F85" s="30" t="n">
        <v>-6539.01</v>
      </c>
      <c r="G85" s="30" t="n">
        <v>-6356.49</v>
      </c>
      <c r="H85" s="30" t="n">
        <v>-10922.53</v>
      </c>
      <c r="I85" s="30" t="n">
        <v>-9808.700000000001</v>
      </c>
      <c r="J85" s="30">
        <f>SUM(B85:I85)</f>
        <v/>
      </c>
      <c r="K85" s="30" t="n">
        <v>-115799.82</v>
      </c>
    </row>
    <row r="86">
      <c r="A86" t="inlineStr">
        <is>
          <t xml:space="preserve">  Impuestos</t>
        </is>
      </c>
      <c r="B86" s="30" t="n">
        <v>-244.76</v>
      </c>
      <c r="C86" s="30" t="n">
        <v>0</v>
      </c>
      <c r="D86" s="30" t="n">
        <v>-3674.68</v>
      </c>
      <c r="E86" s="30" t="n">
        <v>0</v>
      </c>
      <c r="F86" s="30" t="n">
        <v>0</v>
      </c>
      <c r="G86" s="30" t="n">
        <v>0</v>
      </c>
      <c r="H86" s="30" t="n">
        <v>-12</v>
      </c>
      <c r="I86" s="30" t="n">
        <v>-1539.44</v>
      </c>
      <c r="J86" s="30">
        <f>SUM(B86:I86)</f>
        <v/>
      </c>
      <c r="K86" s="30" t="n">
        <v>-670.0700000000001</v>
      </c>
    </row>
    <row r="87">
      <c r="A87" t="inlineStr">
        <is>
          <t xml:space="preserve">  Capex / obra y anticipos</t>
        </is>
      </c>
      <c r="B87" s="30" t="n">
        <v>0</v>
      </c>
      <c r="C87" s="30" t="n">
        <v>808</v>
      </c>
      <c r="D87" s="30" t="n">
        <v>0</v>
      </c>
      <c r="E87" s="30" t="n">
        <v>0</v>
      </c>
      <c r="F87" s="30" t="n">
        <v>-395</v>
      </c>
      <c r="G87" s="30" t="n">
        <v>0</v>
      </c>
      <c r="H87" s="30" t="n">
        <v>0</v>
      </c>
      <c r="I87" s="30" t="n">
        <v>0</v>
      </c>
      <c r="J87" s="30">
        <f>SUM(B87:I87)</f>
        <v/>
      </c>
      <c r="K87" s="30" t="n">
        <v>-59990.79</v>
      </c>
    </row>
    <row r="88">
      <c r="A88" t="inlineStr">
        <is>
          <t xml:space="preserve">  Diferencias de caja</t>
        </is>
      </c>
      <c r="B88" s="30" t="n">
        <v>-1386.52</v>
      </c>
      <c r="C88" s="30" t="n">
        <v>-1971.26</v>
      </c>
      <c r="D88" s="30" t="n">
        <v>-1075.55</v>
      </c>
      <c r="E88" s="30" t="n">
        <v>-510.61</v>
      </c>
      <c r="F88" s="30" t="n">
        <v>-1696.55</v>
      </c>
      <c r="G88" s="30" t="n">
        <v>-3502.22</v>
      </c>
      <c r="H88" s="30" t="n">
        <v>-42.74</v>
      </c>
      <c r="I88" s="30" t="n">
        <v>828.58</v>
      </c>
      <c r="J88" s="30">
        <f>SUM(B88:I88)</f>
        <v/>
      </c>
      <c r="K88" s="30" t="n">
        <v>-11152.55</v>
      </c>
    </row>
    <row r="89">
      <c r="A89" t="inlineStr">
        <is>
          <t xml:space="preserve">  Otros</t>
        </is>
      </c>
      <c r="B89" s="30" t="n">
        <v>3950.11</v>
      </c>
      <c r="C89" s="30" t="n">
        <v>-1821.86</v>
      </c>
      <c r="D89" s="30" t="n">
        <v>17.22</v>
      </c>
      <c r="E89" s="30" t="n">
        <v>96.58</v>
      </c>
      <c r="F89" s="30" t="n">
        <v>-5593.63</v>
      </c>
      <c r="G89" s="30" t="n">
        <v>-4.66</v>
      </c>
      <c r="H89" s="30" t="n">
        <v>-4.27</v>
      </c>
      <c r="I89" s="30" t="n">
        <v>0</v>
      </c>
      <c r="J89" s="30">
        <f>SUM(B89:I89)</f>
        <v/>
      </c>
      <c r="K89" s="30" t="n">
        <v>544579.0600000001</v>
      </c>
    </row>
    <row r="90">
      <c r="A90" s="24" t="inlineStr">
        <is>
          <t>NETO DEL MES</t>
        </is>
      </c>
      <c r="B90" s="32">
        <f>SUM(B80:B89)</f>
        <v/>
      </c>
      <c r="C90" s="32">
        <f>SUM(C80:C89)</f>
        <v/>
      </c>
      <c r="D90" s="32">
        <f>SUM(D80:D89)</f>
        <v/>
      </c>
      <c r="E90" s="32">
        <f>SUM(E80:E89)</f>
        <v/>
      </c>
      <c r="F90" s="32">
        <f>SUM(F80:F89)</f>
        <v/>
      </c>
      <c r="G90" s="32">
        <f>SUM(G80:G89)</f>
        <v/>
      </c>
      <c r="H90" s="32">
        <f>SUM(H80:H89)</f>
        <v/>
      </c>
      <c r="I90" s="32">
        <f>SUM(I80:I89)</f>
        <v/>
      </c>
      <c r="J90" s="32">
        <f>SUM(J80:J89)</f>
        <v/>
      </c>
      <c r="K90" s="32">
        <f>SUM(K80:K89)</f>
        <v/>
      </c>
    </row>
    <row r="91">
      <c r="A91" s="24" t="inlineStr">
        <is>
          <t>CAJA FINAL REAL</t>
        </is>
      </c>
      <c r="B91" s="32">
        <f>B78+B90</f>
        <v/>
      </c>
      <c r="C91" s="32">
        <f>C78+C90</f>
        <v/>
      </c>
      <c r="D91" s="32">
        <f>D78+D90</f>
        <v/>
      </c>
      <c r="E91" s="32">
        <f>E78+E90</f>
        <v/>
      </c>
      <c r="F91" s="32">
        <f>F78+F90</f>
        <v/>
      </c>
      <c r="G91" s="32">
        <f>G78+G90</f>
        <v/>
      </c>
      <c r="H91" s="32">
        <f>H78+H90</f>
        <v/>
      </c>
      <c r="I91" s="32">
        <f>I78+I90</f>
        <v/>
      </c>
      <c r="J91" s="32">
        <f>J78+J90</f>
        <v/>
      </c>
      <c r="K91" s="32">
        <f>K78+K90</f>
        <v/>
      </c>
    </row>
    <row r="92">
      <c r="A92" s="27" t="inlineStr">
        <is>
          <t>Check vs balance (Caja final − Efectivo del Balance) = 0</t>
        </is>
      </c>
      <c r="B92" s="31">
        <f>B91-B50</f>
        <v/>
      </c>
      <c r="C92" s="31">
        <f>C91-C50</f>
        <v/>
      </c>
      <c r="D92" s="31">
        <f>D91-D50</f>
        <v/>
      </c>
      <c r="E92" s="31">
        <f>E91-E50</f>
        <v/>
      </c>
      <c r="F92" s="31">
        <f>F91-F50</f>
        <v/>
      </c>
      <c r="G92" s="31">
        <f>G91-G50</f>
        <v/>
      </c>
      <c r="H92" s="31">
        <f>H91-H50</f>
        <v/>
      </c>
      <c r="I92" s="31">
        <f>I91-I50</f>
        <v/>
      </c>
      <c r="J92" s="31">
        <f>J91-I50</f>
        <v/>
      </c>
      <c r="K92" s="31">
        <f>K91-K50</f>
        <v/>
      </c>
    </row>
    <row r="93">
      <c r="A93" s="27" t="inlineStr">
        <is>
          <t>Δ caja según modelo indirecto (sección 4)</t>
        </is>
      </c>
      <c r="B93" s="31">
        <f>B120</f>
        <v/>
      </c>
      <c r="C93" s="31">
        <f>C120</f>
        <v/>
      </c>
      <c r="D93" s="31">
        <f>D120</f>
        <v/>
      </c>
      <c r="E93" s="31">
        <f>E120</f>
        <v/>
      </c>
      <c r="F93" s="31">
        <f>F120</f>
        <v/>
      </c>
      <c r="G93" s="31">
        <f>G120</f>
        <v/>
      </c>
      <c r="H93" s="31">
        <f>H120</f>
        <v/>
      </c>
      <c r="I93" s="31">
        <f>I120</f>
        <v/>
      </c>
      <c r="J93" s="31">
        <f>J120</f>
        <v/>
      </c>
      <c r="K93" s="31">
        <f>K120</f>
        <v/>
      </c>
    </row>
    <row r="94">
      <c r="A94" s="27" t="inlineStr">
        <is>
          <t>Diferencia real vs modelo = 0</t>
        </is>
      </c>
      <c r="B94" s="31">
        <f>B90-B93</f>
        <v/>
      </c>
      <c r="C94" s="31">
        <f>C90-C93</f>
        <v/>
      </c>
      <c r="D94" s="31">
        <f>D90-D93</f>
        <v/>
      </c>
      <c r="E94" s="31">
        <f>E90-E93</f>
        <v/>
      </c>
      <c r="F94" s="31">
        <f>F90-F93</f>
        <v/>
      </c>
      <c r="G94" s="31">
        <f>G90-G93</f>
        <v/>
      </c>
      <c r="H94" s="31">
        <f>H90-H93</f>
        <v/>
      </c>
      <c r="I94" s="31">
        <f>I90-I93</f>
        <v/>
      </c>
      <c r="J94" s="31">
        <f>J90-J93</f>
        <v/>
      </c>
      <c r="K94" s="31">
        <f>K90-K93</f>
        <v/>
      </c>
    </row>
    <row r="97">
      <c r="A97" s="25" t="inlineStr">
        <is>
          <t>4 · FLUJO DE CAJA MODELO (método indirecto) — utilidad + ajustes, cuadra a la caja real</t>
        </is>
      </c>
      <c r="B97" s="26" t="n"/>
      <c r="C97" s="26" t="n"/>
      <c r="D97" s="26" t="n"/>
      <c r="E97" s="26" t="n"/>
      <c r="F97" s="26" t="n"/>
      <c r="G97" s="26" t="n"/>
      <c r="H97" s="26" t="n"/>
      <c r="I97" s="26" t="n"/>
      <c r="J97" s="26" t="n"/>
      <c r="K97" s="26" t="n"/>
    </row>
    <row r="98">
      <c r="A98" s="28" t="inlineStr">
        <is>
          <t>Concepto (USD)</t>
        </is>
      </c>
      <c r="B98" s="29" t="inlineStr">
        <is>
          <t>ene-26</t>
        </is>
      </c>
      <c r="C98" s="29" t="inlineStr">
        <is>
          <t>feb-26</t>
        </is>
      </c>
      <c r="D98" s="29" t="inlineStr">
        <is>
          <t>mar-26</t>
        </is>
      </c>
      <c r="E98" s="29" t="inlineStr">
        <is>
          <t>abr-26</t>
        </is>
      </c>
      <c r="F98" s="29" t="inlineStr">
        <is>
          <t>may-26</t>
        </is>
      </c>
      <c r="G98" s="29" t="inlineStr">
        <is>
          <t>jun-26</t>
        </is>
      </c>
      <c r="H98" s="29" t="inlineStr">
        <is>
          <t>jul-26</t>
        </is>
      </c>
      <c r="I98" s="29" t="inlineStr">
        <is>
          <t>ago-26</t>
        </is>
      </c>
      <c r="J98" s="29" t="inlineStr">
        <is>
          <t>YTD-26</t>
        </is>
      </c>
      <c r="K98" s="29" t="inlineStr">
        <is>
          <t>FY-25</t>
        </is>
      </c>
    </row>
    <row r="99">
      <c r="A99" t="inlineStr">
        <is>
          <t>Caja inicial</t>
        </is>
      </c>
      <c r="B99" s="30" t="n">
        <v>56347.05</v>
      </c>
      <c r="C99" s="30">
        <f>B121</f>
        <v/>
      </c>
      <c r="D99" s="30">
        <f>C121</f>
        <v/>
      </c>
      <c r="E99" s="30">
        <f>D121</f>
        <v/>
      </c>
      <c r="F99" s="30">
        <f>E121</f>
        <v/>
      </c>
      <c r="G99" s="30">
        <f>F121</f>
        <v/>
      </c>
      <c r="H99" s="30">
        <f>G121</f>
        <v/>
      </c>
      <c r="I99" s="30">
        <f>H121</f>
        <v/>
      </c>
      <c r="J99" s="30">
        <f>B99</f>
        <v/>
      </c>
      <c r="K99" s="30" t="n">
        <v>38005.38</v>
      </c>
    </row>
    <row r="100">
      <c r="A100" s="24" t="inlineStr">
        <is>
          <t>Utilidad neta (= Resultado neto del P&amp;G, sección 1)</t>
        </is>
      </c>
      <c r="B100" s="34">
        <f>B44</f>
        <v/>
      </c>
      <c r="C100" s="34">
        <f>C44</f>
        <v/>
      </c>
      <c r="D100" s="34">
        <f>D44</f>
        <v/>
      </c>
      <c r="E100" s="34">
        <f>E44</f>
        <v/>
      </c>
      <c r="F100" s="34">
        <f>F44</f>
        <v/>
      </c>
      <c r="G100" s="34">
        <f>G44</f>
        <v/>
      </c>
      <c r="H100" s="34">
        <f>H44</f>
        <v/>
      </c>
      <c r="I100" s="34">
        <f>I44</f>
        <v/>
      </c>
      <c r="J100" s="34">
        <f>J44</f>
        <v/>
      </c>
      <c r="K100" s="34">
        <f>K44</f>
        <v/>
      </c>
    </row>
    <row r="101">
      <c r="A101" s="27" t="inlineStr">
        <is>
          <t xml:space="preserve">  (±) Ajuste vs P&amp;G admin (ISR/ARR y otros excl.)</t>
        </is>
      </c>
      <c r="B101" s="31" t="n">
        <v>-1016.8</v>
      </c>
      <c r="C101" s="31" t="n">
        <v>-942.63</v>
      </c>
      <c r="D101" s="31" t="n">
        <v>-900</v>
      </c>
      <c r="E101" s="31" t="n">
        <v>-709.78</v>
      </c>
      <c r="F101" s="31" t="n">
        <v>-667.15</v>
      </c>
      <c r="G101" s="31" t="n">
        <v>-667.15</v>
      </c>
      <c r="H101" s="31" t="n">
        <v>-288.19</v>
      </c>
      <c r="I101" s="31" t="n">
        <v>1732.73</v>
      </c>
      <c r="J101" s="31">
        <f>SUM(B101:I101)</f>
        <v/>
      </c>
      <c r="K101" s="31" t="n">
        <v>-48380.54</v>
      </c>
    </row>
    <row r="102">
      <c r="A102" t="inlineStr">
        <is>
          <t xml:space="preserve">  (+) Depreciación y amortización</t>
        </is>
      </c>
      <c r="B102" s="30" t="n">
        <v>9139.25</v>
      </c>
      <c r="C102" s="30" t="n">
        <v>9139.02</v>
      </c>
      <c r="D102" s="30" t="n">
        <v>9140.85</v>
      </c>
      <c r="E102" s="30" t="n">
        <v>9152.549999999999</v>
      </c>
      <c r="F102" s="30" t="n">
        <v>9194.6</v>
      </c>
      <c r="G102" s="30" t="n">
        <v>9447.33</v>
      </c>
      <c r="H102" s="30" t="n">
        <v>9934.5</v>
      </c>
      <c r="I102" s="30" t="n">
        <v>9652.469999999999</v>
      </c>
      <c r="J102" s="30">
        <f>SUM(B102:I102)</f>
        <v/>
      </c>
      <c r="K102" s="30" t="n">
        <v>55169.28</v>
      </c>
    </row>
    <row r="103">
      <c r="A103" t="inlineStr">
        <is>
          <t xml:space="preserve">  (±) Cuentas por cobrar</t>
        </is>
      </c>
      <c r="B103" s="30" t="n">
        <v>8394.77</v>
      </c>
      <c r="C103" s="30" t="n">
        <v>1691.97</v>
      </c>
      <c r="D103" s="30" t="n">
        <v>594.6800000000001</v>
      </c>
      <c r="E103" s="30" t="n">
        <v>-2466.22</v>
      </c>
      <c r="F103" s="30" t="n">
        <v>13261.58</v>
      </c>
      <c r="G103" s="30" t="n">
        <v>5444.06</v>
      </c>
      <c r="H103" s="30" t="n">
        <v>109.4399999999997</v>
      </c>
      <c r="I103" s="30" t="n">
        <v>-240.73</v>
      </c>
      <c r="J103" s="30">
        <f>SUM(B103:I103)</f>
        <v/>
      </c>
      <c r="K103" s="30" t="n">
        <v>-31723.97</v>
      </c>
    </row>
    <row r="104">
      <c r="A104" t="inlineStr">
        <is>
          <t xml:space="preserve">  (±) Inventarios</t>
        </is>
      </c>
      <c r="B104" s="30" t="n">
        <v>2476.17</v>
      </c>
      <c r="C104" s="30" t="n">
        <v>3710.23</v>
      </c>
      <c r="D104" s="30" t="n">
        <v>-5101.07</v>
      </c>
      <c r="E104" s="30" t="n">
        <v>1844.27</v>
      </c>
      <c r="F104" s="30" t="n">
        <v>-29436.89</v>
      </c>
      <c r="G104" s="30" t="n">
        <v>6453.65</v>
      </c>
      <c r="H104" s="30" t="n">
        <v>2531.81</v>
      </c>
      <c r="I104" s="30" t="n">
        <v>2944.59</v>
      </c>
      <c r="J104" s="30">
        <f>SUM(B104:I104)</f>
        <v/>
      </c>
      <c r="K104" s="30" t="n">
        <v>-39676.43</v>
      </c>
    </row>
    <row r="105">
      <c r="A105" t="inlineStr">
        <is>
          <t xml:space="preserve">  (±) Anticipos y créditos fiscales</t>
        </is>
      </c>
      <c r="B105" s="30" t="n">
        <v>-5477.740000000001</v>
      </c>
      <c r="C105" s="30" t="n">
        <v>536.9299999999996</v>
      </c>
      <c r="D105" s="30" t="n">
        <v>-728.4600000000009</v>
      </c>
      <c r="E105" s="30" t="n">
        <v>3694.23</v>
      </c>
      <c r="F105" s="30" t="n">
        <v>43085.27</v>
      </c>
      <c r="G105" s="30" t="n">
        <v>-195.8199999999999</v>
      </c>
      <c r="H105" s="30" t="n">
        <v>-2945.26</v>
      </c>
      <c r="I105" s="30" t="n">
        <v>1464.32</v>
      </c>
      <c r="J105" s="30">
        <f>SUM(B105:I105)</f>
        <v/>
      </c>
      <c r="K105" s="30" t="n">
        <v>84074.64</v>
      </c>
    </row>
    <row r="106">
      <c r="A106" t="inlineStr">
        <is>
          <t xml:space="preserve">  (±) CxP proveedores</t>
        </is>
      </c>
      <c r="B106" s="30" t="n">
        <v>21790.14</v>
      </c>
      <c r="C106" s="30" t="n">
        <v>-51629.38</v>
      </c>
      <c r="D106" s="30" t="n">
        <v>1926.87</v>
      </c>
      <c r="E106" s="30" t="n">
        <v>-15345.66</v>
      </c>
      <c r="F106" s="30" t="n">
        <v>-4507.73</v>
      </c>
      <c r="G106" s="30" t="n">
        <v>58.13000000000011</v>
      </c>
      <c r="H106" s="30" t="n">
        <v>-2782.27</v>
      </c>
      <c r="I106" s="30" t="n">
        <v>26051.26</v>
      </c>
      <c r="J106" s="30">
        <f>SUM(B106:I106)</f>
        <v/>
      </c>
      <c r="K106" s="30" t="n">
        <v>68085.96000000001</v>
      </c>
    </row>
    <row r="107">
      <c r="A107" t="inlineStr">
        <is>
          <t xml:space="preserve">  (±) Impuestos por pagar</t>
        </is>
      </c>
      <c r="B107" s="30" t="n">
        <v>0</v>
      </c>
      <c r="C107" s="30" t="n">
        <v>0</v>
      </c>
      <c r="D107" s="30" t="n">
        <v>0</v>
      </c>
      <c r="E107" s="30" t="n">
        <v>0</v>
      </c>
      <c r="F107" s="30" t="n">
        <v>0</v>
      </c>
      <c r="G107" s="30" t="n">
        <v>-18.9</v>
      </c>
      <c r="H107" s="30" t="n">
        <v>962.79</v>
      </c>
      <c r="I107" s="30" t="n">
        <v>2.32</v>
      </c>
      <c r="J107" s="30">
        <f>SUM(B107:I107)</f>
        <v/>
      </c>
      <c r="K107" s="30" t="n">
        <v>-943.54</v>
      </c>
    </row>
    <row r="108">
      <c r="A108" t="inlineStr">
        <is>
          <t xml:space="preserve">  (±) Obligaciones laborales</t>
        </is>
      </c>
      <c r="B108" s="30" t="n">
        <v>0</v>
      </c>
      <c r="C108" s="30" t="n">
        <v>0</v>
      </c>
      <c r="D108" s="30" t="n">
        <v>0</v>
      </c>
      <c r="E108" s="30" t="n">
        <v>0</v>
      </c>
      <c r="F108" s="30" t="n">
        <v>0</v>
      </c>
      <c r="G108" s="30" t="n">
        <v>0</v>
      </c>
      <c r="H108" s="30" t="n">
        <v>0</v>
      </c>
      <c r="I108" s="30" t="n">
        <v>0</v>
      </c>
      <c r="J108" s="30">
        <f>SUM(B108:I108)</f>
        <v/>
      </c>
      <c r="K108" s="30" t="n">
        <v>0</v>
      </c>
    </row>
    <row r="109">
      <c r="A109" t="inlineStr">
        <is>
          <t xml:space="preserve">  (±) Anticipos de clientes</t>
        </is>
      </c>
      <c r="B109" s="30" t="n">
        <v>-4036.12</v>
      </c>
      <c r="C109" s="30" t="n">
        <v>-2561.11</v>
      </c>
      <c r="D109" s="30" t="n">
        <v>-1566.28</v>
      </c>
      <c r="E109" s="30" t="n">
        <v>2174.27</v>
      </c>
      <c r="F109" s="30" t="n">
        <v>-829.1599999999999</v>
      </c>
      <c r="G109" s="30" t="n">
        <v>-3704.68</v>
      </c>
      <c r="H109" s="30" t="n">
        <v>940.1600000000001</v>
      </c>
      <c r="I109" s="30" t="n">
        <v>-890.3599999999999</v>
      </c>
      <c r="J109" s="30">
        <f>SUM(B109:I109)</f>
        <v/>
      </c>
      <c r="K109" s="30" t="n">
        <v>13094.61</v>
      </c>
    </row>
    <row r="110">
      <c r="A110" t="inlineStr">
        <is>
          <t xml:space="preserve">  (±) Otros capital de trabajo</t>
        </is>
      </c>
      <c r="B110" s="30" t="n">
        <v>8862.859999999997</v>
      </c>
      <c r="C110" s="30" t="n">
        <v>8637.509999999998</v>
      </c>
      <c r="D110" s="30" t="n">
        <v>2765.440000000001</v>
      </c>
      <c r="E110" s="30" t="n">
        <v>-5320.1</v>
      </c>
      <c r="F110" s="30" t="n">
        <v>1382.81</v>
      </c>
      <c r="G110" s="30" t="n">
        <v>6696.120000000001</v>
      </c>
      <c r="H110" s="30" t="n">
        <v>3909.33</v>
      </c>
      <c r="I110" s="30" t="n">
        <v>-10571.55</v>
      </c>
      <c r="J110" s="30">
        <f>SUM(B110:I110)</f>
        <v/>
      </c>
      <c r="K110" s="30" t="n">
        <v>72651.05</v>
      </c>
    </row>
    <row r="111">
      <c r="A111" s="24" t="inlineStr">
        <is>
          <t>FLUJO DE OPERACIÓN</t>
        </is>
      </c>
      <c r="B111" s="32">
        <f>SUM(B100:B110)</f>
        <v/>
      </c>
      <c r="C111" s="32">
        <f>SUM(C100:C110)</f>
        <v/>
      </c>
      <c r="D111" s="32">
        <f>SUM(D100:D110)</f>
        <v/>
      </c>
      <c r="E111" s="32">
        <f>SUM(E100:E110)</f>
        <v/>
      </c>
      <c r="F111" s="32">
        <f>SUM(F100:F110)</f>
        <v/>
      </c>
      <c r="G111" s="32">
        <f>SUM(G100:G110)</f>
        <v/>
      </c>
      <c r="H111" s="32">
        <f>SUM(H100:H110)</f>
        <v/>
      </c>
      <c r="I111" s="32">
        <f>SUM(I100:I110)</f>
        <v/>
      </c>
      <c r="J111" s="32">
        <f>SUM(J100:J110)</f>
        <v/>
      </c>
      <c r="K111" s="32">
        <f>SUM(K100:K110)</f>
        <v/>
      </c>
    </row>
    <row r="112">
      <c r="A112" t="inlineStr">
        <is>
          <t xml:space="preserve">  (±) Capex / PP&amp;E neto</t>
        </is>
      </c>
      <c r="B112" s="30" t="n">
        <v>-2181.22</v>
      </c>
      <c r="C112" s="30" t="n">
        <v>-317.75</v>
      </c>
      <c r="D112" s="30" t="n">
        <v>-165.73</v>
      </c>
      <c r="E112" s="30" t="n">
        <v>-432.75</v>
      </c>
      <c r="F112" s="30" t="n">
        <v>-16392.3</v>
      </c>
      <c r="G112" s="30" t="n">
        <v>-344.48</v>
      </c>
      <c r="H112" s="30" t="n">
        <v>-158.73</v>
      </c>
      <c r="I112" s="30" t="n">
        <v>-1183.18</v>
      </c>
      <c r="J112" s="30">
        <f>SUM(B112:I112)</f>
        <v/>
      </c>
      <c r="K112" s="30" t="n">
        <v>-345670.31</v>
      </c>
    </row>
    <row r="113">
      <c r="A113" t="inlineStr">
        <is>
          <t xml:space="preserve">  (±) Intangibles</t>
        </is>
      </c>
      <c r="B113" s="30" t="n">
        <v>12.75</v>
      </c>
      <c r="C113" s="30" t="n">
        <v>12.75</v>
      </c>
      <c r="D113" s="30" t="n">
        <v>12.75</v>
      </c>
      <c r="E113" s="30" t="n">
        <v>12.75</v>
      </c>
      <c r="F113" s="30" t="n">
        <v>12.75</v>
      </c>
      <c r="G113" s="30" t="n">
        <v>12.75</v>
      </c>
      <c r="H113" s="30" t="n">
        <v>12.75</v>
      </c>
      <c r="I113" s="30" t="n">
        <v>11.93</v>
      </c>
      <c r="J113" s="30">
        <f>SUM(B113:I113)</f>
        <v/>
      </c>
      <c r="K113" s="30" t="n">
        <v>611.62</v>
      </c>
    </row>
    <row r="114">
      <c r="A114" t="inlineStr">
        <is>
          <t xml:space="preserve">  (±) Inversiones financieras</t>
        </is>
      </c>
      <c r="B114" s="30" t="n">
        <v>0</v>
      </c>
      <c r="C114" s="30" t="n">
        <v>0</v>
      </c>
      <c r="D114" s="30" t="n">
        <v>0</v>
      </c>
      <c r="E114" s="30" t="n">
        <v>0</v>
      </c>
      <c r="F114" s="30" t="n">
        <v>0</v>
      </c>
      <c r="G114" s="30" t="n">
        <v>0</v>
      </c>
      <c r="H114" s="30" t="n">
        <v>0</v>
      </c>
      <c r="I114" s="30" t="n">
        <v>0</v>
      </c>
      <c r="J114" s="30">
        <f>SUM(B114:I114)</f>
        <v/>
      </c>
      <c r="K114" s="30" t="n">
        <v>406233.33</v>
      </c>
    </row>
    <row r="115">
      <c r="A115" s="24" t="inlineStr">
        <is>
          <t>FLUJO DE INVERSIÓN</t>
        </is>
      </c>
      <c r="B115" s="32">
        <f>SUM(B112:B114)</f>
        <v/>
      </c>
      <c r="C115" s="32">
        <f>SUM(C112:C114)</f>
        <v/>
      </c>
      <c r="D115" s="32">
        <f>SUM(D112:D114)</f>
        <v/>
      </c>
      <c r="E115" s="32">
        <f>SUM(E112:E114)</f>
        <v/>
      </c>
      <c r="F115" s="32">
        <f>SUM(F112:F114)</f>
        <v/>
      </c>
      <c r="G115" s="32">
        <f>SUM(G112:G114)</f>
        <v/>
      </c>
      <c r="H115" s="32">
        <f>SUM(H112:H114)</f>
        <v/>
      </c>
      <c r="I115" s="32">
        <f>SUM(I112:I114)</f>
        <v/>
      </c>
      <c r="J115" s="32">
        <f>SUM(J112:J114)</f>
        <v/>
      </c>
      <c r="K115" s="32">
        <f>SUM(K112:K114)</f>
        <v/>
      </c>
    </row>
    <row r="116">
      <c r="A116" t="inlineStr">
        <is>
          <t xml:space="preserve">  (±) Obligaciones financieras</t>
        </is>
      </c>
      <c r="B116" s="30" t="n">
        <v>-182325.17</v>
      </c>
      <c r="C116" s="30" t="n">
        <v>-1992.55</v>
      </c>
      <c r="D116" s="30" t="n">
        <v>2668.25</v>
      </c>
      <c r="E116" s="30" t="n">
        <v>331.77</v>
      </c>
      <c r="F116" s="30" t="n">
        <v>3322.73</v>
      </c>
      <c r="G116" s="30" t="n">
        <v>-197.6</v>
      </c>
      <c r="H116" s="30" t="n">
        <v>-634.66</v>
      </c>
      <c r="I116" s="30" t="n">
        <v>2938.01</v>
      </c>
      <c r="J116" s="30">
        <f>SUM(B116:I116)</f>
        <v/>
      </c>
      <c r="K116" s="30" t="n">
        <v>191429.76</v>
      </c>
    </row>
    <row r="117">
      <c r="A117" t="inlineStr">
        <is>
          <t xml:space="preserve">  (±) Aportes de capital</t>
        </is>
      </c>
      <c r="B117" s="30" t="n">
        <v>183535.19</v>
      </c>
      <c r="C117" s="30" t="n">
        <v>181268</v>
      </c>
      <c r="D117" s="30" t="n">
        <v>36400</v>
      </c>
      <c r="E117" s="30" t="n">
        <v>0</v>
      </c>
      <c r="F117" s="30" t="n">
        <v>91313</v>
      </c>
      <c r="G117" s="30" t="n">
        <v>0</v>
      </c>
      <c r="H117" s="30" t="n">
        <v>0</v>
      </c>
      <c r="I117" s="30" t="n">
        <v>0</v>
      </c>
      <c r="J117" s="30">
        <f>SUM(B117:I117)</f>
        <v/>
      </c>
      <c r="K117" s="30" t="n">
        <v>176924</v>
      </c>
    </row>
    <row r="118">
      <c r="A118" t="inlineStr">
        <is>
          <t xml:space="preserve">  (±) Ajustes a patrimonio (no-cash)</t>
        </is>
      </c>
      <c r="B118" s="30" t="n">
        <v>0</v>
      </c>
      <c r="C118" s="30" t="n">
        <v>0</v>
      </c>
      <c r="D118" s="30" t="n">
        <v>0</v>
      </c>
      <c r="E118" s="30" t="n">
        <v>0</v>
      </c>
      <c r="F118" s="30" t="n">
        <v>-2736.9</v>
      </c>
      <c r="G118" s="30" t="n">
        <v>-9175.450000000001</v>
      </c>
      <c r="H118" s="30" t="n">
        <v>0</v>
      </c>
      <c r="I118" s="30" t="n">
        <v>0</v>
      </c>
      <c r="J118" s="30">
        <f>SUM(B118:I118)</f>
        <v/>
      </c>
      <c r="K118" s="30" t="n">
        <v>0</v>
      </c>
    </row>
    <row r="119">
      <c r="A119" s="24" t="inlineStr">
        <is>
          <t>FLUJO DE FINANCIAMIENTO</t>
        </is>
      </c>
      <c r="B119" s="32">
        <f>SUM(B116:B118)</f>
        <v/>
      </c>
      <c r="C119" s="32">
        <f>SUM(C116:C118)</f>
        <v/>
      </c>
      <c r="D119" s="32">
        <f>SUM(D116:D118)</f>
        <v/>
      </c>
      <c r="E119" s="32">
        <f>SUM(E116:E118)</f>
        <v/>
      </c>
      <c r="F119" s="32">
        <f>SUM(F116:F118)</f>
        <v/>
      </c>
      <c r="G119" s="32">
        <f>SUM(G116:G118)</f>
        <v/>
      </c>
      <c r="H119" s="32">
        <f>SUM(H116:H118)</f>
        <v/>
      </c>
      <c r="I119" s="32">
        <f>SUM(I116:I118)</f>
        <v/>
      </c>
      <c r="J119" s="32">
        <f>SUM(J116:J118)</f>
        <v/>
      </c>
      <c r="K119" s="32">
        <f>SUM(K116:K118)</f>
        <v/>
      </c>
    </row>
    <row r="120">
      <c r="A120" s="24" t="inlineStr">
        <is>
          <t>Δ CAJA (modelo)</t>
        </is>
      </c>
      <c r="B120" s="32">
        <f>B111+B115+B119</f>
        <v/>
      </c>
      <c r="C120" s="32">
        <f>C111+C115+C119</f>
        <v/>
      </c>
      <c r="D120" s="32">
        <f>D111+D115+D119</f>
        <v/>
      </c>
      <c r="E120" s="32">
        <f>E111+E115+E119</f>
        <v/>
      </c>
      <c r="F120" s="32">
        <f>F111+F115+F119</f>
        <v/>
      </c>
      <c r="G120" s="32">
        <f>G111+G115+G119</f>
        <v/>
      </c>
      <c r="H120" s="32">
        <f>H111+H115+H119</f>
        <v/>
      </c>
      <c r="I120" s="32">
        <f>I111+I115+I119</f>
        <v/>
      </c>
      <c r="J120" s="32">
        <f>J111+J115+J119</f>
        <v/>
      </c>
      <c r="K120" s="32">
        <f>K111+K115+K119</f>
        <v/>
      </c>
    </row>
    <row r="121">
      <c r="A121" s="24" t="inlineStr">
        <is>
          <t>Caja final (modelo)</t>
        </is>
      </c>
      <c r="B121" s="34">
        <f>B99+B120</f>
        <v/>
      </c>
      <c r="C121" s="34">
        <f>C99+C120</f>
        <v/>
      </c>
      <c r="D121" s="34">
        <f>D99+D120</f>
        <v/>
      </c>
      <c r="E121" s="34">
        <f>E99+E120</f>
        <v/>
      </c>
      <c r="F121" s="34">
        <f>F99+F120</f>
        <v/>
      </c>
      <c r="G121" s="34">
        <f>G99+G120</f>
        <v/>
      </c>
      <c r="H121" s="34">
        <f>H99+H120</f>
        <v/>
      </c>
      <c r="I121" s="34">
        <f>I99+I120</f>
        <v/>
      </c>
      <c r="J121" s="34">
        <f>J99+J120</f>
        <v/>
      </c>
      <c r="K121" s="34">
        <f>K99+K120</f>
        <v/>
      </c>
    </row>
    <row r="122">
      <c r="A122" s="27" t="inlineStr">
        <is>
          <t>Δ caja real (= NETO DEL MES, sección 3)</t>
        </is>
      </c>
      <c r="B122" s="31">
        <f>B90</f>
        <v/>
      </c>
      <c r="C122" s="31">
        <f>C90</f>
        <v/>
      </c>
      <c r="D122" s="31">
        <f>D90</f>
        <v/>
      </c>
      <c r="E122" s="31">
        <f>E90</f>
        <v/>
      </c>
      <c r="F122" s="31">
        <f>F90</f>
        <v/>
      </c>
      <c r="G122" s="31">
        <f>G90</f>
        <v/>
      </c>
      <c r="H122" s="31">
        <f>H90</f>
        <v/>
      </c>
      <c r="I122" s="31">
        <f>I90</f>
        <v/>
      </c>
      <c r="J122" s="31">
        <f>J90</f>
        <v/>
      </c>
      <c r="K122" s="31">
        <f>K90</f>
        <v/>
      </c>
    </row>
    <row r="123">
      <c r="A123" s="27" t="inlineStr">
        <is>
          <t>Diferencia real vs modelo (descuadre) = 0</t>
        </is>
      </c>
      <c r="B123" s="31">
        <f>B122-B120</f>
        <v/>
      </c>
      <c r="C123" s="31">
        <f>C122-C120</f>
        <v/>
      </c>
      <c r="D123" s="31">
        <f>D122-D120</f>
        <v/>
      </c>
      <c r="E123" s="31">
        <f>E122-E120</f>
        <v/>
      </c>
      <c r="F123" s="31">
        <f>F122-F120</f>
        <v/>
      </c>
      <c r="G123" s="31">
        <f>G122-G120</f>
        <v/>
      </c>
      <c r="H123" s="31">
        <f>H122-H120</f>
        <v/>
      </c>
      <c r="I123" s="31">
        <f>I122-I120</f>
        <v/>
      </c>
      <c r="J123" s="31">
        <f>J122-J120</f>
        <v/>
      </c>
      <c r="K123" s="31">
        <f>K122-K120</f>
        <v/>
      </c>
    </row>
    <row r="126">
      <c r="A126" s="25" t="inlineStr">
        <is>
          <t>5 · DETALLE P&amp;G POR SUBCUENTA (mensual)</t>
        </is>
      </c>
      <c r="B126" s="26" t="n"/>
      <c r="C126" s="26" t="n"/>
      <c r="D126" s="26" t="n"/>
      <c r="E126" s="26" t="n"/>
      <c r="F126" s="26" t="n"/>
      <c r="G126" s="26" t="n"/>
      <c r="H126" s="26" t="n"/>
      <c r="I126" s="26" t="n"/>
      <c r="J126" s="26" t="n"/>
      <c r="K126" s="26" t="n"/>
    </row>
    <row r="127">
      <c r="A127" s="27" t="inlineStr">
        <is>
          <t>Ingresos en positivo, gastos en negativo · la suma del detalle = Resultado neto de la sección 1</t>
        </is>
      </c>
    </row>
    <row r="128">
      <c r="A128" s="28" t="inlineStr">
        <is>
          <t>Código · Cuenta</t>
        </is>
      </c>
      <c r="B128" s="29" t="inlineStr">
        <is>
          <t>ene-26</t>
        </is>
      </c>
      <c r="C128" s="29" t="inlineStr">
        <is>
          <t>feb-26</t>
        </is>
      </c>
      <c r="D128" s="29" t="inlineStr">
        <is>
          <t>mar-26</t>
        </is>
      </c>
      <c r="E128" s="29" t="inlineStr">
        <is>
          <t>abr-26</t>
        </is>
      </c>
      <c r="F128" s="29" t="inlineStr">
        <is>
          <t>may-26</t>
        </is>
      </c>
      <c r="G128" s="29" t="inlineStr">
        <is>
          <t>jun-26</t>
        </is>
      </c>
      <c r="H128" s="29" t="inlineStr">
        <is>
          <t>jul-26</t>
        </is>
      </c>
      <c r="I128" s="29" t="inlineStr">
        <is>
          <t>ago-26</t>
        </is>
      </c>
      <c r="J128" s="29" t="inlineStr">
        <is>
          <t>YTD-26</t>
        </is>
      </c>
      <c r="K128" s="29" t="inlineStr">
        <is>
          <t>FY-25</t>
        </is>
      </c>
    </row>
    <row r="129">
      <c r="A129" s="24" t="inlineStr">
        <is>
          <t>Ingresos brutos (antes de descuentos)</t>
        </is>
      </c>
      <c r="B129" s="34" t="n">
        <v>55876.98</v>
      </c>
      <c r="C129" s="34" t="n">
        <v>79599.67999999999</v>
      </c>
      <c r="D129" s="34" t="n">
        <v>53732.64</v>
      </c>
      <c r="E129" s="34" t="n">
        <v>56184.3</v>
      </c>
      <c r="F129" s="34" t="n">
        <v>57963.78</v>
      </c>
      <c r="G129" s="34" t="n">
        <v>50692.17</v>
      </c>
      <c r="H129" s="34" t="n">
        <v>68327.13</v>
      </c>
      <c r="I129" s="34" t="n">
        <v>83698.67999999999</v>
      </c>
      <c r="J129" s="34">
        <f>SUM(B129:I129)</f>
        <v/>
      </c>
      <c r="K129" s="34" t="n">
        <v>395784.89</v>
      </c>
    </row>
    <row r="130">
      <c r="A130" t="inlineStr">
        <is>
          <t>4110.02 · Ventas de gafas / Plaza New York</t>
        </is>
      </c>
      <c r="B130" s="30" t="n">
        <v>112.5</v>
      </c>
      <c r="C130" s="30" t="n">
        <v>0</v>
      </c>
      <c r="D130" s="30" t="n">
        <v>0</v>
      </c>
      <c r="E130" s="30" t="n">
        <v>0</v>
      </c>
      <c r="F130" s="30" t="n">
        <v>0</v>
      </c>
      <c r="G130" s="30" t="n">
        <v>39.3</v>
      </c>
      <c r="H130" s="30" t="n">
        <v>0</v>
      </c>
      <c r="I130" s="30" t="n">
        <v>0</v>
      </c>
      <c r="J130" s="30">
        <f>SUM(B130:I130)</f>
        <v/>
      </c>
      <c r="K130" s="30" t="n">
        <v>0</v>
      </c>
    </row>
    <row r="131">
      <c r="A131" t="inlineStr">
        <is>
          <t>4110.05 · Ventas de gafas / Albrook</t>
        </is>
      </c>
      <c r="B131" s="30" t="n">
        <v>95</v>
      </c>
      <c r="C131" s="30" t="n">
        <v>0</v>
      </c>
      <c r="D131" s="30" t="n">
        <v>0</v>
      </c>
      <c r="E131" s="30" t="n">
        <v>0</v>
      </c>
      <c r="F131" s="30" t="n">
        <v>0</v>
      </c>
      <c r="G131" s="30" t="n">
        <v>0</v>
      </c>
      <c r="H131" s="30" t="n">
        <v>0</v>
      </c>
      <c r="I131" s="30" t="n">
        <v>0</v>
      </c>
      <c r="J131" s="30">
        <f>SUM(B131:I131)</f>
        <v/>
      </c>
      <c r="K131" s="30" t="n">
        <v>0</v>
      </c>
    </row>
    <row r="132">
      <c r="A132" t="inlineStr">
        <is>
          <t>4110.12 · Devoluciones por ventas</t>
        </is>
      </c>
      <c r="B132" s="30" t="n">
        <v>0</v>
      </c>
      <c r="C132" s="30" t="n">
        <v>0</v>
      </c>
      <c r="D132" s="30" t="n">
        <v>0</v>
      </c>
      <c r="E132" s="30" t="n">
        <v>0</v>
      </c>
      <c r="F132" s="30" t="n">
        <v>0</v>
      </c>
      <c r="G132" s="30" t="n">
        <v>-28.95</v>
      </c>
      <c r="H132" s="30" t="n">
        <v>0</v>
      </c>
      <c r="I132" s="30" t="n">
        <v>-56.18</v>
      </c>
      <c r="J132" s="30">
        <f>SUM(B132:I132)</f>
        <v/>
      </c>
      <c r="K132" s="30" t="n">
        <v>0</v>
      </c>
    </row>
    <row r="133">
      <c r="A133" t="inlineStr">
        <is>
          <t>4110.13 · Abonos por examen visual</t>
        </is>
      </c>
      <c r="B133" s="30" t="n">
        <v>0</v>
      </c>
      <c r="C133" s="30" t="n">
        <v>0</v>
      </c>
      <c r="D133" s="30" t="n">
        <v>0</v>
      </c>
      <c r="E133" s="30" t="n">
        <v>0</v>
      </c>
      <c r="F133" s="30" t="n">
        <v>0</v>
      </c>
      <c r="G133" s="30" t="n">
        <v>0</v>
      </c>
      <c r="H133" s="30" t="n">
        <v>-60</v>
      </c>
      <c r="I133" s="30" t="n">
        <v>0</v>
      </c>
      <c r="J133" s="30">
        <f>SUM(B133:I133)</f>
        <v/>
      </c>
      <c r="K133" s="30" t="n">
        <v>0</v>
      </c>
    </row>
    <row r="134">
      <c r="A134" t="inlineStr">
        <is>
          <t>4110016 · Ingresos por envios a domicilio</t>
        </is>
      </c>
      <c r="B134" s="30" t="n">
        <v>73.34</v>
      </c>
      <c r="C134" s="30" t="n">
        <v>32</v>
      </c>
      <c r="D134" s="30" t="n">
        <v>40</v>
      </c>
      <c r="E134" s="30" t="n">
        <v>20</v>
      </c>
      <c r="F134" s="30" t="n">
        <v>40</v>
      </c>
      <c r="G134" s="30" t="n">
        <v>50</v>
      </c>
      <c r="H134" s="30" t="n">
        <v>42</v>
      </c>
      <c r="I134" s="30" t="n">
        <v>30</v>
      </c>
      <c r="J134" s="30">
        <f>SUM(B134:I134)</f>
        <v/>
      </c>
      <c r="K134" s="30" t="n">
        <v>10</v>
      </c>
    </row>
    <row r="135">
      <c r="A135" t="inlineStr">
        <is>
          <t>4110017 · Recolección en las instalaciones</t>
        </is>
      </c>
      <c r="B135" s="30" t="n">
        <v>0</v>
      </c>
      <c r="C135" s="30" t="n">
        <v>0</v>
      </c>
      <c r="D135" s="30" t="n">
        <v>0</v>
      </c>
      <c r="E135" s="30" t="n">
        <v>0</v>
      </c>
      <c r="F135" s="30" t="n">
        <v>0</v>
      </c>
      <c r="G135" s="30" t="n">
        <v>0</v>
      </c>
      <c r="H135" s="30" t="n">
        <v>0</v>
      </c>
      <c r="I135" s="30" t="n">
        <v>0</v>
      </c>
      <c r="J135" s="30">
        <f>SUM(B135:I135)</f>
        <v/>
      </c>
      <c r="K135" s="30" t="n">
        <v>0</v>
      </c>
    </row>
    <row r="136">
      <c r="A136" t="inlineStr">
        <is>
          <t>4120000 · Ventas de lentes de contacto</t>
        </is>
      </c>
      <c r="B136" s="30" t="n">
        <v>2172.5</v>
      </c>
      <c r="C136" s="30" t="n">
        <v>1737</v>
      </c>
      <c r="D136" s="30" t="n">
        <v>3018.75</v>
      </c>
      <c r="E136" s="30" t="n">
        <v>2414</v>
      </c>
      <c r="F136" s="30" t="n">
        <v>2442</v>
      </c>
      <c r="G136" s="30" t="n">
        <v>2608.92</v>
      </c>
      <c r="H136" s="30" t="n">
        <v>2737</v>
      </c>
      <c r="I136" s="30" t="n">
        <v>2940</v>
      </c>
      <c r="J136" s="30">
        <f>SUM(B136:I136)</f>
        <v/>
      </c>
      <c r="K136" s="30" t="n">
        <v>19085</v>
      </c>
    </row>
    <row r="137">
      <c r="A137" t="inlineStr">
        <is>
          <t>4130000 · Ventas de cristales</t>
        </is>
      </c>
      <c r="B137" s="30" t="n">
        <v>20471.76</v>
      </c>
      <c r="C137" s="30" t="n">
        <v>20267.58</v>
      </c>
      <c r="D137" s="30" t="n">
        <v>18054</v>
      </c>
      <c r="E137" s="30" t="n">
        <v>19095.15</v>
      </c>
      <c r="F137" s="30" t="n">
        <v>20762.15</v>
      </c>
      <c r="G137" s="30" t="n">
        <v>19338.54</v>
      </c>
      <c r="H137" s="30" t="n">
        <v>26118.11</v>
      </c>
      <c r="I137" s="30" t="n">
        <v>34144.96</v>
      </c>
      <c r="J137" s="30">
        <f>SUM(B137:I137)</f>
        <v/>
      </c>
      <c r="K137" s="30" t="n">
        <v>126504.66</v>
      </c>
    </row>
    <row r="138">
      <c r="A138" t="inlineStr">
        <is>
          <t>4140000 · Ventas de monturas</t>
        </is>
      </c>
      <c r="B138" s="30" t="n">
        <v>32339.18</v>
      </c>
      <c r="C138" s="30" t="n">
        <v>56493.71</v>
      </c>
      <c r="D138" s="30" t="n">
        <v>31421.2</v>
      </c>
      <c r="E138" s="30" t="n">
        <v>33204</v>
      </c>
      <c r="F138" s="30" t="n">
        <v>33438.5</v>
      </c>
      <c r="G138" s="30" t="n">
        <v>27594.85</v>
      </c>
      <c r="H138" s="30" t="n">
        <v>36989.02</v>
      </c>
      <c r="I138" s="30" t="n">
        <v>44000.65</v>
      </c>
      <c r="J138" s="30">
        <f>SUM(B138:I138)</f>
        <v/>
      </c>
      <c r="K138" s="30" t="n">
        <v>234040.72</v>
      </c>
    </row>
    <row r="139">
      <c r="A139" t="inlineStr">
        <is>
          <t>4150000 · Ventas de monturas (copia)</t>
        </is>
      </c>
      <c r="B139" s="30" t="n">
        <v>350.63</v>
      </c>
      <c r="C139" s="30" t="n">
        <v>383.35</v>
      </c>
      <c r="D139" s="30" t="n">
        <v>589</v>
      </c>
      <c r="E139" s="30" t="n">
        <v>484</v>
      </c>
      <c r="F139" s="30" t="n">
        <v>477.93</v>
      </c>
      <c r="G139" s="30" t="n">
        <v>293</v>
      </c>
      <c r="H139" s="30" t="n">
        <v>897</v>
      </c>
      <c r="I139" s="30" t="n">
        <v>985.4</v>
      </c>
      <c r="J139" s="30">
        <f>SUM(B139:I139)</f>
        <v/>
      </c>
      <c r="K139" s="30" t="n">
        <v>2474.5</v>
      </c>
    </row>
    <row r="140">
      <c r="A140" t="inlineStr">
        <is>
          <t>4160000 · ingresos tarjeta de regalo</t>
        </is>
      </c>
      <c r="B140" s="30" t="n">
        <v>-126.17</v>
      </c>
      <c r="C140" s="30" t="n">
        <v>0</v>
      </c>
      <c r="D140" s="30" t="n">
        <v>373.9</v>
      </c>
      <c r="E140" s="30" t="n">
        <v>0</v>
      </c>
      <c r="F140" s="30" t="n">
        <v>-200</v>
      </c>
      <c r="G140" s="30" t="n">
        <v>-55</v>
      </c>
      <c r="H140" s="30" t="n">
        <v>0</v>
      </c>
      <c r="I140" s="30" t="n">
        <v>0</v>
      </c>
      <c r="J140" s="30">
        <f>SUM(B140:I140)</f>
        <v/>
      </c>
      <c r="K140" s="30" t="n">
        <v>218.04</v>
      </c>
    </row>
    <row r="141">
      <c r="A141" t="inlineStr">
        <is>
          <t>4210000 · Fees earned, obtained, collected</t>
        </is>
      </c>
      <c r="B141" s="30" t="n">
        <v>0</v>
      </c>
      <c r="C141" s="30" t="n">
        <v>0</v>
      </c>
      <c r="D141" s="30" t="n">
        <v>0</v>
      </c>
      <c r="E141" s="30" t="n">
        <v>0</v>
      </c>
      <c r="F141" s="30" t="n">
        <v>0</v>
      </c>
      <c r="G141" s="30" t="n">
        <v>0</v>
      </c>
      <c r="H141" s="30" t="n">
        <v>1320</v>
      </c>
      <c r="I141" s="30" t="n">
        <v>0</v>
      </c>
      <c r="J141" s="30">
        <f>SUM(B141:I141)</f>
        <v/>
      </c>
      <c r="K141" s="30" t="n">
        <v>0</v>
      </c>
    </row>
    <row r="142">
      <c r="A142" t="inlineStr">
        <is>
          <t>7201002 · Cash Difference Gain</t>
        </is>
      </c>
      <c r="B142" s="30" t="n">
        <v>386.22</v>
      </c>
      <c r="C142" s="30" t="n">
        <v>686.04</v>
      </c>
      <c r="D142" s="30" t="n">
        <v>235.79</v>
      </c>
      <c r="E142" s="30" t="n">
        <v>962.6</v>
      </c>
      <c r="F142" s="30" t="n">
        <v>989.89</v>
      </c>
      <c r="G142" s="30" t="n">
        <v>848.88</v>
      </c>
      <c r="H142" s="30" t="n">
        <v>267.89</v>
      </c>
      <c r="I142" s="30" t="n">
        <v>1644.09</v>
      </c>
      <c r="J142" s="30">
        <f>SUM(B142:I142)</f>
        <v/>
      </c>
      <c r="K142" s="30" t="n">
        <v>11883.41</v>
      </c>
    </row>
    <row r="143">
      <c r="A143" t="inlineStr">
        <is>
          <t>7940002 · Ganancia por diferencia de cambio</t>
        </is>
      </c>
      <c r="B143" s="30" t="n">
        <v>2.02</v>
      </c>
      <c r="C143" s="30" t="n">
        <v>0</v>
      </c>
      <c r="D143" s="30" t="n">
        <v>0</v>
      </c>
      <c r="E143" s="30" t="n">
        <v>4.55</v>
      </c>
      <c r="F143" s="30" t="n">
        <v>13.31</v>
      </c>
      <c r="G143" s="30" t="n">
        <v>2.63</v>
      </c>
      <c r="H143" s="30" t="n">
        <v>16.11</v>
      </c>
      <c r="I143" s="30" t="n">
        <v>9.76</v>
      </c>
      <c r="J143" s="30">
        <f>SUM(B143:I143)</f>
        <v/>
      </c>
      <c r="K143" s="30" t="n">
        <v>52.19</v>
      </c>
    </row>
    <row r="144">
      <c r="A144" t="inlineStr">
        <is>
          <t>81.10.0 · Inversión / Intereses</t>
        </is>
      </c>
      <c r="B144" s="30" t="n">
        <v>0</v>
      </c>
      <c r="C144" s="30" t="n">
        <v>0</v>
      </c>
      <c r="D144" s="30" t="n">
        <v>0</v>
      </c>
      <c r="E144" s="30" t="n">
        <v>0</v>
      </c>
      <c r="F144" s="30" t="n">
        <v>0</v>
      </c>
      <c r="G144" s="30" t="n">
        <v>0</v>
      </c>
      <c r="H144" s="30" t="n">
        <v>0</v>
      </c>
      <c r="I144" s="30" t="n">
        <v>0</v>
      </c>
      <c r="J144" s="30">
        <f>SUM(B144:I144)</f>
        <v/>
      </c>
      <c r="K144" s="30" t="n">
        <v>1516.37</v>
      </c>
    </row>
    <row r="145">
      <c r="A145" s="24" t="inlineStr">
        <is>
          <t>(-) Descuentos (incl. regalos 2X/100% a nivel cuenta)</t>
        </is>
      </c>
      <c r="B145" s="34" t="n">
        <v>-1223.39</v>
      </c>
      <c r="C145" s="34" t="n">
        <v>-26003.53</v>
      </c>
      <c r="D145" s="34" t="n">
        <v>-5572.68</v>
      </c>
      <c r="E145" s="34" t="n">
        <v>-3112.39</v>
      </c>
      <c r="F145" s="34" t="n">
        <v>-4010.83</v>
      </c>
      <c r="G145" s="34" t="n">
        <v>-4324.69</v>
      </c>
      <c r="H145" s="34" t="n">
        <v>-5322.38</v>
      </c>
      <c r="I145" s="34" t="n">
        <v>-5686.4</v>
      </c>
      <c r="J145" s="34">
        <f>SUM(B145:I145)</f>
        <v/>
      </c>
      <c r="K145" s="34" t="n">
        <v>-34406.7</v>
      </c>
    </row>
    <row r="146">
      <c r="A146" t="inlineStr">
        <is>
          <t>4110.09 · DESCUENTOS EN VENTAS</t>
        </is>
      </c>
      <c r="B146" s="30" t="n">
        <v>-1223.39</v>
      </c>
      <c r="C146" s="30" t="n">
        <v>-26003.53</v>
      </c>
      <c r="D146" s="30" t="n">
        <v>-4474.48</v>
      </c>
      <c r="E146" s="30" t="n">
        <v>-1621.15</v>
      </c>
      <c r="F146" s="30" t="n">
        <v>-2288.39</v>
      </c>
      <c r="G146" s="30" t="n">
        <v>-4324.69</v>
      </c>
      <c r="H146" s="30" t="n">
        <v>-5322.38</v>
      </c>
      <c r="I146" s="30" t="n">
        <v>-5686.4</v>
      </c>
      <c r="J146" s="30">
        <f>SUM(B146:I146)</f>
        <v/>
      </c>
      <c r="K146" s="30" t="n">
        <v>-34406.7</v>
      </c>
    </row>
    <row r="147">
      <c r="A147" t="inlineStr">
        <is>
          <t>4110.11 · Descuento en Venta Jornadas Colombia</t>
        </is>
      </c>
      <c r="B147" s="30" t="n">
        <v>0</v>
      </c>
      <c r="C147" s="30" t="n">
        <v>0</v>
      </c>
      <c r="D147" s="30" t="n">
        <v>-1098.2</v>
      </c>
      <c r="E147" s="30" t="n">
        <v>-1491.24</v>
      </c>
      <c r="F147" s="30" t="n">
        <v>-1722.44</v>
      </c>
      <c r="G147" s="30" t="n">
        <v>0</v>
      </c>
      <c r="H147" s="30" t="n">
        <v>0</v>
      </c>
      <c r="I147" s="30" t="n">
        <v>0</v>
      </c>
      <c r="J147" s="30">
        <f>SUM(B147:I147)</f>
        <v/>
      </c>
      <c r="K147" s="30" t="n">
        <v>0</v>
      </c>
    </row>
    <row r="148">
      <c r="A148" s="24" t="inlineStr">
        <is>
          <t>(-) COGS</t>
        </is>
      </c>
      <c r="B148" s="34" t="n">
        <v>-41736.32</v>
      </c>
      <c r="C148" s="34" t="n">
        <v>-24993.65</v>
      </c>
      <c r="D148" s="34" t="n">
        <v>-16158.66</v>
      </c>
      <c r="E148" s="34" t="n">
        <v>-16575.86</v>
      </c>
      <c r="F148" s="34" t="n">
        <v>-17488.75</v>
      </c>
      <c r="G148" s="34" t="n">
        <v>-17409.8</v>
      </c>
      <c r="H148" s="34" t="n">
        <v>-16973.43</v>
      </c>
      <c r="I148" s="34" t="n">
        <v>-22514.15</v>
      </c>
      <c r="J148" s="34">
        <f>SUM(B148:I148)</f>
        <v/>
      </c>
      <c r="K148" s="34" t="n">
        <v>-123517.95</v>
      </c>
    </row>
    <row r="149">
      <c r="A149" t="inlineStr">
        <is>
          <t>7101003 · Mercancía vendida</t>
        </is>
      </c>
      <c r="B149" s="30" t="n">
        <v>-23757.25</v>
      </c>
      <c r="C149" s="30" t="n">
        <v>-14127.01</v>
      </c>
      <c r="D149" s="30" t="n">
        <v>-7176.85</v>
      </c>
      <c r="E149" s="30" t="n">
        <v>-4557.1</v>
      </c>
      <c r="F149" s="30" t="n">
        <v>-4853.96</v>
      </c>
      <c r="G149" s="30" t="n">
        <v>-6678.4</v>
      </c>
      <c r="H149" s="30" t="n">
        <v>-3050.34</v>
      </c>
      <c r="I149" s="30" t="n">
        <v>-4611.55</v>
      </c>
      <c r="J149" s="30">
        <f>SUM(B149:I149)</f>
        <v/>
      </c>
      <c r="K149" s="30" t="n">
        <v>-17647.6</v>
      </c>
    </row>
    <row r="150">
      <c r="A150" t="inlineStr">
        <is>
          <t>7101004 · Mercancía vendida (lentes de contacto)</t>
        </is>
      </c>
      <c r="B150" s="30" t="n">
        <v>-939.34</v>
      </c>
      <c r="C150" s="30" t="n">
        <v>-882.35</v>
      </c>
      <c r="D150" s="30" t="n">
        <v>-774.02</v>
      </c>
      <c r="E150" s="30" t="n">
        <v>-1056.28</v>
      </c>
      <c r="F150" s="30" t="n">
        <v>-2178.21</v>
      </c>
      <c r="G150" s="30" t="n">
        <v>-1233.34</v>
      </c>
      <c r="H150" s="30" t="n">
        <v>-145.54</v>
      </c>
      <c r="I150" s="30" t="n">
        <v>-638.12</v>
      </c>
      <c r="J150" s="30">
        <f>SUM(B150:I150)</f>
        <v/>
      </c>
      <c r="K150" s="30" t="n">
        <v>-11138.81</v>
      </c>
    </row>
    <row r="151">
      <c r="A151" t="inlineStr">
        <is>
          <t>7101017 · Costo de mercancía vendida (cristales) (copia)</t>
        </is>
      </c>
      <c r="B151" s="30" t="n">
        <v>-31.98</v>
      </c>
      <c r="C151" s="30" t="n">
        <v>-96.38</v>
      </c>
      <c r="D151" s="30" t="n">
        <v>-482.67</v>
      </c>
      <c r="E151" s="30" t="n">
        <v>-170.52</v>
      </c>
      <c r="F151" s="30" t="n">
        <v>-178.19</v>
      </c>
      <c r="G151" s="30" t="n">
        <v>-277.59</v>
      </c>
      <c r="H151" s="30" t="n">
        <v>-265.05</v>
      </c>
      <c r="I151" s="30" t="n">
        <v>-2678.62</v>
      </c>
      <c r="J151" s="30">
        <f>SUM(B151:I151)</f>
        <v/>
      </c>
      <c r="K151" s="30" t="n">
        <v>-357.53</v>
      </c>
    </row>
    <row r="152">
      <c r="A152" t="inlineStr">
        <is>
          <t>7101027 · Fabricación y montaje de cristales</t>
        </is>
      </c>
      <c r="B152" s="30" t="n">
        <v>-17007.75</v>
      </c>
      <c r="C152" s="30" t="n">
        <v>-9887.91</v>
      </c>
      <c r="D152" s="30" t="n">
        <v>-7725.12</v>
      </c>
      <c r="E152" s="30" t="n">
        <v>-10791.96</v>
      </c>
      <c r="F152" s="30" t="n">
        <v>-10278.39</v>
      </c>
      <c r="G152" s="30" t="n">
        <v>-9220.469999999999</v>
      </c>
      <c r="H152" s="30" t="n">
        <v>-13512.5</v>
      </c>
      <c r="I152" s="30" t="n">
        <v>-14585.86</v>
      </c>
      <c r="J152" s="30">
        <f>SUM(B152:I152)</f>
        <v/>
      </c>
      <c r="K152" s="30" t="n">
        <v>-94374.00999999999</v>
      </c>
    </row>
    <row r="153">
      <c r="A153" s="24" t="inlineStr">
        <is>
          <t>(-) Ajuste inventario</t>
        </is>
      </c>
      <c r="B153" s="34" t="n">
        <v>19876.16</v>
      </c>
      <c r="C153" s="34" t="n">
        <v>9650.66</v>
      </c>
      <c r="D153" s="34" t="n">
        <v>-2672.3</v>
      </c>
      <c r="E153" s="34" t="n">
        <v>-3889.08</v>
      </c>
      <c r="F153" s="34" t="n">
        <v>6.2</v>
      </c>
      <c r="G153" s="34" t="n">
        <v>0</v>
      </c>
      <c r="H153" s="34" t="n">
        <v>0</v>
      </c>
      <c r="I153" s="34" t="n">
        <v>0</v>
      </c>
      <c r="J153" s="34">
        <f>SUM(B153:I153)</f>
        <v/>
      </c>
      <c r="K153" s="34" t="n">
        <v>296.84</v>
      </c>
    </row>
    <row r="154">
      <c r="A154" t="inlineStr">
        <is>
          <t>7103001 · Ajuste de inventario inicial</t>
        </is>
      </c>
      <c r="B154" s="30" t="n">
        <v>0</v>
      </c>
      <c r="C154" s="30" t="n">
        <v>101.96</v>
      </c>
      <c r="D154" s="30" t="n">
        <v>0</v>
      </c>
      <c r="E154" s="30" t="n">
        <v>0</v>
      </c>
      <c r="F154" s="30" t="n">
        <v>6.2</v>
      </c>
      <c r="G154" s="30" t="n">
        <v>0</v>
      </c>
      <c r="H154" s="30" t="n">
        <v>0</v>
      </c>
      <c r="I154" s="30" t="n">
        <v>0</v>
      </c>
      <c r="J154" s="30">
        <f>SUM(B154:I154)</f>
        <v/>
      </c>
      <c r="K154" s="30" t="n">
        <v>296.84</v>
      </c>
    </row>
    <row r="155">
      <c r="A155" t="inlineStr">
        <is>
          <t>7103002 · Ajuste por conteo físico/ faltante</t>
        </is>
      </c>
      <c r="B155" s="30" t="n">
        <v>19876.16</v>
      </c>
      <c r="C155" s="30" t="n">
        <v>9548.700000000001</v>
      </c>
      <c r="D155" s="30" t="n">
        <v>-8549.66</v>
      </c>
      <c r="E155" s="30" t="n">
        <v>-3889.08</v>
      </c>
      <c r="F155" s="30" t="n">
        <v>0</v>
      </c>
      <c r="G155" s="30" t="n">
        <v>0</v>
      </c>
      <c r="H155" s="30" t="n">
        <v>0</v>
      </c>
      <c r="I155" s="30" t="n">
        <v>0</v>
      </c>
      <c r="J155" s="30">
        <f>SUM(B155:I155)</f>
        <v/>
      </c>
      <c r="K155" s="30" t="n">
        <v>0</v>
      </c>
    </row>
    <row r="156">
      <c r="A156" t="inlineStr">
        <is>
          <t>7103003 · Ajuste por conteo físico/ sobrante</t>
        </is>
      </c>
      <c r="B156" s="30" t="n">
        <v>0</v>
      </c>
      <c r="C156" s="30" t="n">
        <v>0</v>
      </c>
      <c r="D156" s="30" t="n">
        <v>5877.36</v>
      </c>
      <c r="E156" s="30" t="n">
        <v>0</v>
      </c>
      <c r="F156" s="30" t="n">
        <v>0</v>
      </c>
      <c r="G156" s="30" t="n">
        <v>0</v>
      </c>
      <c r="H156" s="30" t="n">
        <v>0</v>
      </c>
      <c r="I156" s="30" t="n">
        <v>0</v>
      </c>
      <c r="J156" s="30">
        <f>SUM(B156:I156)</f>
        <v/>
      </c>
      <c r="K156" s="30" t="n">
        <v>0</v>
      </c>
    </row>
    <row r="157">
      <c r="A157" s="24" t="inlineStr">
        <is>
          <t xml:space="preserve">  Personal</t>
        </is>
      </c>
      <c r="B157" s="34" t="n">
        <v>-48611.24</v>
      </c>
      <c r="C157" s="34" t="n">
        <v>-56809</v>
      </c>
      <c r="D157" s="34" t="n">
        <v>-95231.10000000001</v>
      </c>
      <c r="E157" s="34" t="n">
        <v>-42807.97</v>
      </c>
      <c r="F157" s="34" t="n">
        <v>-40902.96</v>
      </c>
      <c r="G157" s="34" t="n">
        <v>-38635.17</v>
      </c>
      <c r="H157" s="34" t="n">
        <v>-32089.37</v>
      </c>
      <c r="I157" s="34" t="n">
        <v>-40396.56</v>
      </c>
      <c r="J157" s="34">
        <f>SUM(B157:I157)</f>
        <v/>
      </c>
      <c r="K157" s="34" t="n">
        <v>-450304.4</v>
      </c>
    </row>
    <row r="158">
      <c r="A158" t="inlineStr">
        <is>
          <t>5701002 · Primas de antigüedad</t>
        </is>
      </c>
      <c r="B158" s="30" t="n">
        <v>-636.7</v>
      </c>
      <c r="C158" s="30" t="n">
        <v>-597.08</v>
      </c>
      <c r="D158" s="30" t="n">
        <v>-1513.57</v>
      </c>
      <c r="E158" s="30" t="n">
        <v>-576.96</v>
      </c>
      <c r="F158" s="30" t="n">
        <v>-593.55</v>
      </c>
      <c r="G158" s="30" t="n">
        <v>-534.13</v>
      </c>
      <c r="H158" s="30" t="n">
        <v>-44.84</v>
      </c>
      <c r="I158" s="30" t="n">
        <v>-434.98</v>
      </c>
      <c r="J158" s="30">
        <f>SUM(B158:I158)</f>
        <v/>
      </c>
      <c r="K158" s="30" t="n">
        <v>-4622.22</v>
      </c>
    </row>
    <row r="159">
      <c r="A159" t="inlineStr">
        <is>
          <t>5701003 · Vacaciones</t>
        </is>
      </c>
      <c r="B159" s="30" t="n">
        <v>-3009.76</v>
      </c>
      <c r="C159" s="30" t="n">
        <v>-2822.42</v>
      </c>
      <c r="D159" s="30" t="n">
        <v>-7155.21</v>
      </c>
      <c r="E159" s="30" t="n">
        <v>-2695.52</v>
      </c>
      <c r="F159" s="30" t="n">
        <v>-2768.78</v>
      </c>
      <c r="G159" s="30" t="n">
        <v>-2420.36</v>
      </c>
      <c r="H159" s="30" t="n">
        <v>-212.15</v>
      </c>
      <c r="I159" s="30" t="n">
        <v>-2056.21</v>
      </c>
      <c r="J159" s="30">
        <f>SUM(B159:I159)</f>
        <v/>
      </c>
      <c r="K159" s="30" t="n">
        <v>-21728.11</v>
      </c>
    </row>
    <row r="160">
      <c r="A160" t="inlineStr">
        <is>
          <t>5701007 · XIII mes</t>
        </is>
      </c>
      <c r="B160" s="30" t="n">
        <v>-2758.95</v>
      </c>
      <c r="C160" s="30" t="n">
        <v>-2587.24</v>
      </c>
      <c r="D160" s="30" t="n">
        <v>-6558.71</v>
      </c>
      <c r="E160" s="30" t="n">
        <v>-2500.09</v>
      </c>
      <c r="F160" s="30" t="n">
        <v>-2571.92</v>
      </c>
      <c r="G160" s="30" t="n">
        <v>-2314.52</v>
      </c>
      <c r="H160" s="30" t="n">
        <v>-1598.67</v>
      </c>
      <c r="I160" s="30" t="n">
        <v>-1884.9</v>
      </c>
      <c r="J160" s="30">
        <f>SUM(B160:I160)</f>
        <v/>
      </c>
      <c r="K160" s="30" t="n">
        <v>-20043.21</v>
      </c>
    </row>
    <row r="161">
      <c r="A161" t="inlineStr">
        <is>
          <t>5702001 · Sueldos</t>
        </is>
      </c>
      <c r="B161" s="30" t="n">
        <v>-16145.71</v>
      </c>
      <c r="C161" s="30" t="n">
        <v>-14558.22</v>
      </c>
      <c r="D161" s="30" t="n">
        <v>-14942.1</v>
      </c>
      <c r="E161" s="30" t="n">
        <v>-13388.34</v>
      </c>
      <c r="F161" s="30" t="n">
        <v>-14516.72</v>
      </c>
      <c r="G161" s="30" t="n">
        <v>-12840.38</v>
      </c>
      <c r="H161" s="30" t="n">
        <v>-13300.48</v>
      </c>
      <c r="I161" s="30" t="n">
        <v>-15406.1</v>
      </c>
      <c r="J161" s="30">
        <f>SUM(B161:I161)</f>
        <v/>
      </c>
      <c r="K161" s="30" t="n">
        <v>-136054.21</v>
      </c>
    </row>
    <row r="162">
      <c r="A162" t="inlineStr">
        <is>
          <t>5702002 · Horas extras</t>
        </is>
      </c>
      <c r="B162" s="30" t="n">
        <v>-1638.41</v>
      </c>
      <c r="C162" s="30" t="n">
        <v>-1425.81</v>
      </c>
      <c r="D162" s="30" t="n">
        <v>-1505.56</v>
      </c>
      <c r="E162" s="30" t="n">
        <v>-566.3099999999999</v>
      </c>
      <c r="F162" s="30" t="n">
        <v>-90.89</v>
      </c>
      <c r="G162" s="30" t="n">
        <v>-230.31</v>
      </c>
      <c r="H162" s="30" t="n">
        <v>-7.5</v>
      </c>
      <c r="I162" s="30" t="n">
        <v>-271.67</v>
      </c>
      <c r="J162" s="30">
        <f>SUM(B162:I162)</f>
        <v/>
      </c>
      <c r="K162" s="30" t="n">
        <v>-8900.629999999999</v>
      </c>
    </row>
    <row r="163">
      <c r="A163" t="inlineStr">
        <is>
          <t>5702003 · Gastos de representación</t>
        </is>
      </c>
      <c r="B163" s="30" t="n">
        <v>-2160</v>
      </c>
      <c r="C163" s="30" t="n">
        <v>-2160</v>
      </c>
      <c r="D163" s="30" t="n">
        <v>-2160</v>
      </c>
      <c r="E163" s="30" t="n">
        <v>-1121.54</v>
      </c>
      <c r="F163" s="30" t="n">
        <v>-810</v>
      </c>
      <c r="G163" s="30" t="n">
        <v>-800.91</v>
      </c>
      <c r="H163" s="30" t="n">
        <v>-810</v>
      </c>
      <c r="I163" s="30" t="n">
        <v>0</v>
      </c>
      <c r="J163" s="30">
        <f>SUM(B163:I163)</f>
        <v/>
      </c>
      <c r="K163" s="30" t="n">
        <v>-4725</v>
      </c>
    </row>
    <row r="164">
      <c r="A164" t="inlineStr">
        <is>
          <t>5702004 · Comisiones al personal</t>
        </is>
      </c>
      <c r="B164" s="30" t="n">
        <v>-411</v>
      </c>
      <c r="C164" s="30" t="n">
        <v>-469.88</v>
      </c>
      <c r="D164" s="30" t="n">
        <v>-710.3</v>
      </c>
      <c r="E164" s="30" t="n">
        <v>-435.84</v>
      </c>
      <c r="F164" s="30" t="n">
        <v>-107.75</v>
      </c>
      <c r="G164" s="30" t="n">
        <v>-141.01</v>
      </c>
      <c r="H164" s="30" t="n">
        <v>-318.74</v>
      </c>
      <c r="I164" s="30" t="n">
        <v>-922.64</v>
      </c>
      <c r="J164" s="30">
        <f>SUM(B164:I164)</f>
        <v/>
      </c>
      <c r="K164" s="30" t="n">
        <v>-1164.78</v>
      </c>
    </row>
    <row r="165">
      <c r="A165" t="inlineStr">
        <is>
          <t>5702005 · Bonificaciones</t>
        </is>
      </c>
      <c r="B165" s="30" t="n">
        <v>0</v>
      </c>
      <c r="C165" s="30" t="n">
        <v>-9100</v>
      </c>
      <c r="D165" s="30" t="n">
        <v>0</v>
      </c>
      <c r="E165" s="30" t="n">
        <v>0</v>
      </c>
      <c r="F165" s="30" t="n">
        <v>0</v>
      </c>
      <c r="G165" s="30" t="n">
        <v>0</v>
      </c>
      <c r="H165" s="30" t="n">
        <v>-100</v>
      </c>
      <c r="I165" s="30" t="n">
        <v>0</v>
      </c>
      <c r="J165" s="30">
        <f>SUM(B165:I165)</f>
        <v/>
      </c>
      <c r="K165" s="30" t="n">
        <v>-9000</v>
      </c>
    </row>
    <row r="166">
      <c r="A166" t="inlineStr">
        <is>
          <t>5702006 · Salarios en especie</t>
        </is>
      </c>
      <c r="B166" s="30" t="n">
        <v>-260</v>
      </c>
      <c r="C166" s="30" t="n">
        <v>0</v>
      </c>
      <c r="D166" s="30" t="n">
        <v>-632.5</v>
      </c>
      <c r="E166" s="30" t="n">
        <v>-260</v>
      </c>
      <c r="F166" s="30" t="n">
        <v>-57.5</v>
      </c>
      <c r="G166" s="30" t="n">
        <v>-580</v>
      </c>
      <c r="H166" s="30" t="n">
        <v>0</v>
      </c>
      <c r="I166" s="30" t="n">
        <v>-140</v>
      </c>
      <c r="J166" s="30">
        <f>SUM(B166:I166)</f>
        <v/>
      </c>
      <c r="K166" s="30" t="n">
        <v>-1616</v>
      </c>
    </row>
    <row r="167">
      <c r="A167" t="inlineStr">
        <is>
          <t>5702007 · Aguinaldos</t>
        </is>
      </c>
      <c r="B167" s="30" t="n">
        <v>0</v>
      </c>
      <c r="C167" s="30" t="n">
        <v>0</v>
      </c>
      <c r="D167" s="30" t="n">
        <v>0</v>
      </c>
      <c r="E167" s="30" t="n">
        <v>0</v>
      </c>
      <c r="F167" s="30" t="n">
        <v>0</v>
      </c>
      <c r="G167" s="30" t="n">
        <v>0</v>
      </c>
      <c r="H167" s="30" t="n">
        <v>0</v>
      </c>
      <c r="I167" s="30" t="n">
        <v>0</v>
      </c>
      <c r="J167" s="30">
        <f>SUM(B167:I167)</f>
        <v/>
      </c>
      <c r="K167" s="30" t="n">
        <v>-2750</v>
      </c>
    </row>
    <row r="168">
      <c r="A168" t="inlineStr">
        <is>
          <t>5702008 · Bonificaciones en especie</t>
        </is>
      </c>
      <c r="B168" s="30" t="n">
        <v>0</v>
      </c>
      <c r="C168" s="30" t="n">
        <v>0</v>
      </c>
      <c r="D168" s="30" t="n">
        <v>-36400</v>
      </c>
      <c r="E168" s="30" t="n">
        <v>0</v>
      </c>
      <c r="F168" s="30" t="n">
        <v>0</v>
      </c>
      <c r="G168" s="30" t="n">
        <v>0</v>
      </c>
      <c r="H168" s="30" t="n">
        <v>0</v>
      </c>
      <c r="I168" s="30" t="n">
        <v>0</v>
      </c>
      <c r="J168" s="30">
        <f>SUM(B168:I168)</f>
        <v/>
      </c>
      <c r="K168" s="30" t="n">
        <v>0</v>
      </c>
    </row>
    <row r="169">
      <c r="A169" t="inlineStr">
        <is>
          <t>5702009 · Prima de producción</t>
        </is>
      </c>
      <c r="B169" s="30" t="n">
        <v>-1281.9</v>
      </c>
      <c r="C169" s="30" t="n">
        <v>-1272.9</v>
      </c>
      <c r="D169" s="30" t="n">
        <v>-1200</v>
      </c>
      <c r="E169" s="30" t="n">
        <v>-730.99</v>
      </c>
      <c r="F169" s="30" t="n">
        <v>-500</v>
      </c>
      <c r="G169" s="30" t="n">
        <v>-500</v>
      </c>
      <c r="H169" s="30" t="n">
        <v>-530</v>
      </c>
      <c r="I169" s="30" t="n">
        <v>-139.97</v>
      </c>
      <c r="J169" s="30">
        <f>SUM(B169:I169)</f>
        <v/>
      </c>
      <c r="K169" s="30" t="n">
        <v>-2531.9</v>
      </c>
    </row>
    <row r="170">
      <c r="A170" t="inlineStr">
        <is>
          <t>5702010 · Viáticos al personal</t>
        </is>
      </c>
      <c r="B170" s="30" t="n">
        <v>-2499.61</v>
      </c>
      <c r="C170" s="30" t="n">
        <v>-3890.21</v>
      </c>
      <c r="D170" s="30" t="n">
        <v>-3288.37</v>
      </c>
      <c r="E170" s="30" t="n">
        <v>-2528.84</v>
      </c>
      <c r="F170" s="30" t="n">
        <v>-2606.54</v>
      </c>
      <c r="G170" s="30" t="n">
        <v>-2049.72</v>
      </c>
      <c r="H170" s="30" t="n">
        <v>-1649.45</v>
      </c>
      <c r="I170" s="30" t="n">
        <v>-3286.9</v>
      </c>
      <c r="J170" s="30">
        <f>SUM(B170:I170)</f>
        <v/>
      </c>
      <c r="K170" s="30" t="n">
        <v>-44661.52</v>
      </c>
    </row>
    <row r="171">
      <c r="A171" t="inlineStr">
        <is>
          <t>5702010.1 · Viáticos al personal / Transporte terrestre</t>
        </is>
      </c>
      <c r="B171" s="30" t="n">
        <v>0</v>
      </c>
      <c r="C171" s="30" t="n">
        <v>0</v>
      </c>
      <c r="D171" s="30" t="n">
        <v>0</v>
      </c>
      <c r="E171" s="30" t="n">
        <v>0</v>
      </c>
      <c r="F171" s="30" t="n">
        <v>0</v>
      </c>
      <c r="G171" s="30" t="n">
        <v>-38.19</v>
      </c>
      <c r="H171" s="30" t="n">
        <v>-46.81</v>
      </c>
      <c r="I171" s="30" t="n">
        <v>-200.46</v>
      </c>
      <c r="J171" s="30">
        <f>SUM(B171:I171)</f>
        <v/>
      </c>
      <c r="K171" s="30" t="n">
        <v>0</v>
      </c>
    </row>
    <row r="172">
      <c r="A172" t="inlineStr">
        <is>
          <t>5702010.2 · Tiquetes y pasajes</t>
        </is>
      </c>
      <c r="B172" s="30" t="n">
        <v>0</v>
      </c>
      <c r="C172" s="30" t="n">
        <v>0</v>
      </c>
      <c r="D172" s="30" t="n">
        <v>0</v>
      </c>
      <c r="E172" s="30" t="n">
        <v>-903.26</v>
      </c>
      <c r="F172" s="30" t="n">
        <v>0</v>
      </c>
      <c r="G172" s="30" t="n">
        <v>0</v>
      </c>
      <c r="H172" s="30" t="n">
        <v>0</v>
      </c>
      <c r="I172" s="30" t="n">
        <v>0</v>
      </c>
      <c r="J172" s="30">
        <f>SUM(B172:I172)</f>
        <v/>
      </c>
      <c r="K172" s="30" t="n">
        <v>0</v>
      </c>
    </row>
    <row r="173">
      <c r="A173" t="inlineStr">
        <is>
          <t>5702012 · Sueldos de personal en el exterior</t>
        </is>
      </c>
      <c r="B173" s="30" t="n">
        <v>-5726.88</v>
      </c>
      <c r="C173" s="30" t="n">
        <v>-5977.16</v>
      </c>
      <c r="D173" s="30" t="n">
        <v>-6273.95</v>
      </c>
      <c r="E173" s="30" t="n">
        <v>-4074.58</v>
      </c>
      <c r="F173" s="30" t="n">
        <v>-3484</v>
      </c>
      <c r="G173" s="30" t="n">
        <v>-3968</v>
      </c>
      <c r="H173" s="30" t="n">
        <v>-484</v>
      </c>
      <c r="I173" s="30" t="n">
        <v>-4524.28</v>
      </c>
      <c r="J173" s="30">
        <f>SUM(B173:I173)</f>
        <v/>
      </c>
      <c r="K173" s="30" t="n">
        <v>-67813.48</v>
      </c>
    </row>
    <row r="174">
      <c r="A174" t="inlineStr">
        <is>
          <t>5702013 · Sueldo CEO</t>
        </is>
      </c>
      <c r="B174" s="30" t="n">
        <v>-7000</v>
      </c>
      <c r="C174" s="30" t="n">
        <v>-7000</v>
      </c>
      <c r="D174" s="30" t="n">
        <v>-7000</v>
      </c>
      <c r="E174" s="30" t="n">
        <v>-8500</v>
      </c>
      <c r="F174" s="30" t="n">
        <v>-8500</v>
      </c>
      <c r="G174" s="30" t="n">
        <v>-8016</v>
      </c>
      <c r="H174" s="30" t="n">
        <v>-8500</v>
      </c>
      <c r="I174" s="30" t="n">
        <v>-4250</v>
      </c>
      <c r="J174" s="30">
        <f>SUM(B174:I174)</f>
        <v/>
      </c>
      <c r="K174" s="30" t="n">
        <v>-83000</v>
      </c>
    </row>
    <row r="175">
      <c r="A175" t="inlineStr">
        <is>
          <t>5702014 · Gastos de personal externo</t>
        </is>
      </c>
      <c r="B175" s="30" t="n">
        <v>-1630</v>
      </c>
      <c r="C175" s="30" t="n">
        <v>-1805</v>
      </c>
      <c r="D175" s="30" t="n">
        <v>-2415</v>
      </c>
      <c r="E175" s="30" t="n">
        <v>-1160</v>
      </c>
      <c r="F175" s="30" t="n">
        <v>-1350</v>
      </c>
      <c r="G175" s="30" t="n">
        <v>-1500</v>
      </c>
      <c r="H175" s="30" t="n">
        <v>-1622.46</v>
      </c>
      <c r="I175" s="30" t="n">
        <v>-4046.16</v>
      </c>
      <c r="J175" s="30">
        <f>SUM(B175:I175)</f>
        <v/>
      </c>
      <c r="K175" s="30" t="n">
        <v>-17767.03</v>
      </c>
    </row>
    <row r="176">
      <c r="A176" t="inlineStr">
        <is>
          <t>5702015 · Dietas al personal</t>
        </is>
      </c>
      <c r="B176" s="30" t="n">
        <v>0</v>
      </c>
      <c r="C176" s="30" t="n">
        <v>0</v>
      </c>
      <c r="D176" s="30" t="n">
        <v>0</v>
      </c>
      <c r="E176" s="30" t="n">
        <v>0</v>
      </c>
      <c r="F176" s="30" t="n">
        <v>0</v>
      </c>
      <c r="G176" s="30" t="n">
        <v>0</v>
      </c>
      <c r="H176" s="30" t="n">
        <v>-250</v>
      </c>
      <c r="I176" s="30" t="n">
        <v>0</v>
      </c>
      <c r="J176" s="30">
        <f>SUM(B176:I176)</f>
        <v/>
      </c>
      <c r="K176" s="30" t="n">
        <v>0</v>
      </c>
    </row>
    <row r="177">
      <c r="A177" t="inlineStr">
        <is>
          <t>5703001 · Seguro Social</t>
        </is>
      </c>
      <c r="B177" s="30" t="n">
        <v>-2740.2</v>
      </c>
      <c r="C177" s="30" t="n">
        <v>-2498.51</v>
      </c>
      <c r="D177" s="30" t="n">
        <v>-2753.04</v>
      </c>
      <c r="E177" s="30" t="n">
        <v>-2793.98</v>
      </c>
      <c r="F177" s="30" t="n">
        <v>-2325.6</v>
      </c>
      <c r="G177" s="30" t="n">
        <v>-2137.04</v>
      </c>
      <c r="H177" s="30" t="n">
        <v>-2065.28</v>
      </c>
      <c r="I177" s="30" t="n">
        <v>-2334.04</v>
      </c>
      <c r="J177" s="30">
        <f>SUM(B177:I177)</f>
        <v/>
      </c>
      <c r="K177" s="30" t="n">
        <v>-18866.17</v>
      </c>
    </row>
    <row r="178">
      <c r="A178" t="inlineStr">
        <is>
          <t>5703002 · Riesgo profesional</t>
        </is>
      </c>
      <c r="B178" s="30" t="n">
        <v>-434.32</v>
      </c>
      <c r="C178" s="30" t="n">
        <v>-395.16</v>
      </c>
      <c r="D178" s="30" t="n">
        <v>-434.27</v>
      </c>
      <c r="E178" s="30" t="n">
        <v>-342.51</v>
      </c>
      <c r="F178" s="30" t="n">
        <v>-368.59</v>
      </c>
      <c r="G178" s="30" t="n">
        <v>-336.48</v>
      </c>
      <c r="H178" s="30" t="n">
        <v>-327.34</v>
      </c>
      <c r="I178" s="30" t="n">
        <v>-290.64</v>
      </c>
      <c r="J178" s="30">
        <f>SUM(B178:I178)</f>
        <v/>
      </c>
      <c r="K178" s="30" t="n">
        <v>-2952.85</v>
      </c>
    </row>
    <row r="179">
      <c r="A179" t="inlineStr">
        <is>
          <t>5703003 · Seguro educativo</t>
        </is>
      </c>
      <c r="B179" s="30" t="n">
        <v>-277.8</v>
      </c>
      <c r="C179" s="30" t="n">
        <v>-249.41</v>
      </c>
      <c r="D179" s="30" t="n">
        <v>-288.52</v>
      </c>
      <c r="E179" s="30" t="n">
        <v>-229.21</v>
      </c>
      <c r="F179" s="30" t="n">
        <v>-251.12</v>
      </c>
      <c r="G179" s="30" t="n">
        <v>-228.12</v>
      </c>
      <c r="H179" s="30" t="n">
        <v>-221.65</v>
      </c>
      <c r="I179" s="30" t="n">
        <v>-207.61</v>
      </c>
      <c r="J179" s="30">
        <f>SUM(B179:I179)</f>
        <v/>
      </c>
      <c r="K179" s="30" t="n">
        <v>-2107.29</v>
      </c>
    </row>
    <row r="180">
      <c r="A180" s="24" t="inlineStr">
        <is>
          <t xml:space="preserve">  Servicios</t>
        </is>
      </c>
      <c r="B180" s="34" t="n">
        <v>-5738.7</v>
      </c>
      <c r="C180" s="34" t="n">
        <v>-3997.37</v>
      </c>
      <c r="D180" s="34" t="n">
        <v>-1736.3</v>
      </c>
      <c r="E180" s="34" t="n">
        <v>-3048.23</v>
      </c>
      <c r="F180" s="34" t="n">
        <v>-3929.45</v>
      </c>
      <c r="G180" s="34" t="n">
        <v>-3083.61</v>
      </c>
      <c r="H180" s="34" t="n">
        <v>-3260.35</v>
      </c>
      <c r="I180" s="34" t="n">
        <v>-3679.97</v>
      </c>
      <c r="J180" s="34">
        <f>SUM(B180:I180)</f>
        <v/>
      </c>
      <c r="K180" s="34" t="n">
        <v>-32318.97</v>
      </c>
    </row>
    <row r="181">
      <c r="A181" t="inlineStr">
        <is>
          <t>5801001 · Dietas</t>
        </is>
      </c>
      <c r="B181" s="30" t="n">
        <v>-600</v>
      </c>
      <c r="C181" s="30" t="n">
        <v>-600</v>
      </c>
      <c r="D181" s="30" t="n">
        <v>-600</v>
      </c>
      <c r="E181" s="30" t="n">
        <v>-330.77</v>
      </c>
      <c r="F181" s="30" t="n">
        <v>-250</v>
      </c>
      <c r="G181" s="30" t="n">
        <v>-250</v>
      </c>
      <c r="H181" s="30" t="n">
        <v>0</v>
      </c>
      <c r="I181" s="30" t="n">
        <v>0</v>
      </c>
      <c r="J181" s="30">
        <f>SUM(B181:I181)</f>
        <v/>
      </c>
      <c r="K181" s="30" t="n">
        <v>-1225</v>
      </c>
    </row>
    <row r="182">
      <c r="A182" t="inlineStr">
        <is>
          <t>5801002 · Servicios de limpieza</t>
        </is>
      </c>
      <c r="B182" s="30" t="n">
        <v>-1170.88</v>
      </c>
      <c r="C182" s="30" t="n">
        <v>-975</v>
      </c>
      <c r="D182" s="30" t="n">
        <v>-825</v>
      </c>
      <c r="E182" s="30" t="n">
        <v>-900</v>
      </c>
      <c r="F182" s="30" t="n">
        <v>-900</v>
      </c>
      <c r="G182" s="30" t="n">
        <v>-900</v>
      </c>
      <c r="H182" s="30" t="n">
        <v>-950.35</v>
      </c>
      <c r="I182" s="30" t="n">
        <v>-900</v>
      </c>
      <c r="J182" s="30">
        <f>SUM(B182:I182)</f>
        <v/>
      </c>
      <c r="K182" s="30" t="n">
        <v>-6971.5</v>
      </c>
    </row>
    <row r="183">
      <c r="A183" t="inlineStr">
        <is>
          <t>5801003 · Servicios personales en general</t>
        </is>
      </c>
      <c r="B183" s="30" t="n">
        <v>-165.6</v>
      </c>
      <c r="C183" s="30" t="n">
        <v>-378.66</v>
      </c>
      <c r="D183" s="30" t="n">
        <v>-240.03</v>
      </c>
      <c r="E183" s="30" t="n">
        <v>0</v>
      </c>
      <c r="F183" s="30" t="n">
        <v>0</v>
      </c>
      <c r="G183" s="30" t="n">
        <v>-80</v>
      </c>
      <c r="H183" s="30" t="n">
        <v>-195</v>
      </c>
      <c r="I183" s="30" t="n">
        <v>0</v>
      </c>
      <c r="J183" s="30">
        <f>SUM(B183:I183)</f>
        <v/>
      </c>
      <c r="K183" s="30" t="n">
        <v>-573.11</v>
      </c>
    </row>
    <row r="184">
      <c r="A184" t="inlineStr">
        <is>
          <t>5801005 · Comisiones</t>
        </is>
      </c>
      <c r="B184" s="30" t="n">
        <v>0</v>
      </c>
      <c r="C184" s="30" t="n">
        <v>-443.03</v>
      </c>
      <c r="D184" s="30" t="n">
        <v>-341.94</v>
      </c>
      <c r="E184" s="30" t="n">
        <v>0</v>
      </c>
      <c r="F184" s="30" t="n">
        <v>0</v>
      </c>
      <c r="G184" s="30" t="n">
        <v>0</v>
      </c>
      <c r="H184" s="30" t="n">
        <v>0</v>
      </c>
      <c r="I184" s="30" t="n">
        <v>0</v>
      </c>
      <c r="J184" s="30">
        <f>SUM(B184:I184)</f>
        <v/>
      </c>
      <c r="K184" s="30" t="n">
        <v>0</v>
      </c>
    </row>
    <row r="185">
      <c r="A185" t="inlineStr">
        <is>
          <t>5801006 · Fumigaciones</t>
        </is>
      </c>
      <c r="B185" s="30" t="n">
        <v>-124.5</v>
      </c>
      <c r="C185" s="30" t="n">
        <v>-70</v>
      </c>
      <c r="D185" s="30" t="n">
        <v>-34.5</v>
      </c>
      <c r="E185" s="30" t="n">
        <v>0</v>
      </c>
      <c r="F185" s="30" t="n">
        <v>-30</v>
      </c>
      <c r="G185" s="30" t="n">
        <v>-34.5</v>
      </c>
      <c r="H185" s="30" t="n">
        <v>-204.8</v>
      </c>
      <c r="I185" s="30" t="n">
        <v>0</v>
      </c>
      <c r="J185" s="30">
        <f>SUM(B185:I185)</f>
        <v/>
      </c>
      <c r="K185" s="30" t="n">
        <v>-1628.16</v>
      </c>
    </row>
    <row r="186">
      <c r="A186" t="inlineStr">
        <is>
          <t>5801007 · Capacitaciones</t>
        </is>
      </c>
      <c r="B186" s="30" t="n">
        <v>0</v>
      </c>
      <c r="C186" s="30" t="n">
        <v>0</v>
      </c>
      <c r="D186" s="30" t="n">
        <v>0</v>
      </c>
      <c r="E186" s="30" t="n">
        <v>0</v>
      </c>
      <c r="F186" s="30" t="n">
        <v>-62.25</v>
      </c>
      <c r="G186" s="30" t="n">
        <v>-68.25</v>
      </c>
      <c r="H186" s="30" t="n">
        <v>-230.9</v>
      </c>
      <c r="I186" s="30" t="n">
        <v>-131.24</v>
      </c>
      <c r="J186" s="30">
        <f>SUM(B186:I186)</f>
        <v/>
      </c>
      <c r="K186" s="30" t="n">
        <v>-395</v>
      </c>
    </row>
    <row r="187">
      <c r="A187" t="inlineStr">
        <is>
          <t>5801008 · Servicios legales</t>
        </is>
      </c>
      <c r="B187" s="30" t="n">
        <v>-700</v>
      </c>
      <c r="C187" s="30" t="n">
        <v>0</v>
      </c>
      <c r="D187" s="30" t="n">
        <v>0</v>
      </c>
      <c r="E187" s="30" t="n">
        <v>-475</v>
      </c>
      <c r="F187" s="30" t="n">
        <v>-1058.67</v>
      </c>
      <c r="G187" s="30" t="n">
        <v>-135</v>
      </c>
      <c r="H187" s="30" t="n">
        <v>-2250</v>
      </c>
      <c r="I187" s="30" t="n">
        <v>-298.95</v>
      </c>
      <c r="J187" s="30">
        <f>SUM(B187:I187)</f>
        <v/>
      </c>
      <c r="K187" s="30" t="n">
        <v>-4779.35</v>
      </c>
    </row>
    <row r="188">
      <c r="A188" t="inlineStr">
        <is>
          <t>5801009 · Servicios contables</t>
        </is>
      </c>
      <c r="B188" s="30" t="n">
        <v>-2965.38</v>
      </c>
      <c r="C188" s="30" t="n">
        <v>-1368</v>
      </c>
      <c r="D188" s="30" t="n">
        <v>533.77</v>
      </c>
      <c r="E188" s="30" t="n">
        <v>-1282.02</v>
      </c>
      <c r="F188" s="30" t="n">
        <v>-1595.5</v>
      </c>
      <c r="G188" s="30" t="n">
        <v>-1527.5</v>
      </c>
      <c r="H188" s="30" t="n">
        <v>-1322.5</v>
      </c>
      <c r="I188" s="30" t="n">
        <v>-723</v>
      </c>
      <c r="J188" s="30">
        <f>SUM(B188:I188)</f>
        <v/>
      </c>
      <c r="K188" s="30" t="n">
        <v>-13194.7</v>
      </c>
    </row>
    <row r="189">
      <c r="A189" t="inlineStr">
        <is>
          <t>5801010 · Servicios mecánicos</t>
        </is>
      </c>
      <c r="B189" s="30" t="n">
        <v>0</v>
      </c>
      <c r="C189" s="30" t="n">
        <v>0</v>
      </c>
      <c r="D189" s="30" t="n">
        <v>0</v>
      </c>
      <c r="E189" s="30" t="n">
        <v>0</v>
      </c>
      <c r="F189" s="30" t="n">
        <v>0</v>
      </c>
      <c r="G189" s="30" t="n">
        <v>0</v>
      </c>
      <c r="H189" s="30" t="n">
        <v>0</v>
      </c>
      <c r="I189" s="30" t="n">
        <v>0</v>
      </c>
      <c r="J189" s="30">
        <f>SUM(B189:I189)</f>
        <v/>
      </c>
      <c r="K189" s="30" t="n">
        <v>-19.51</v>
      </c>
    </row>
    <row r="190">
      <c r="A190" t="inlineStr">
        <is>
          <t>5801011 · Servicios de consultoría</t>
        </is>
      </c>
      <c r="B190" s="30" t="n">
        <v>0</v>
      </c>
      <c r="C190" s="30" t="n">
        <v>0</v>
      </c>
      <c r="D190" s="30" t="n">
        <v>-195</v>
      </c>
      <c r="E190" s="30" t="n">
        <v>0</v>
      </c>
      <c r="F190" s="30" t="n">
        <v>0</v>
      </c>
      <c r="G190" s="30" t="n">
        <v>0</v>
      </c>
      <c r="H190" s="30" t="n">
        <v>0</v>
      </c>
      <c r="I190" s="30" t="n">
        <v>-1417.69</v>
      </c>
      <c r="J190" s="30">
        <f>SUM(B190:I190)</f>
        <v/>
      </c>
      <c r="K190" s="30" t="n">
        <v>0</v>
      </c>
    </row>
    <row r="191">
      <c r="A191" t="inlineStr">
        <is>
          <t>5801012 · Servicios administrativos</t>
        </is>
      </c>
      <c r="B191" s="30" t="n">
        <v>0</v>
      </c>
      <c r="C191" s="30" t="n">
        <v>0</v>
      </c>
      <c r="D191" s="30" t="n">
        <v>0</v>
      </c>
      <c r="E191" s="30" t="n">
        <v>0</v>
      </c>
      <c r="F191" s="30" t="n">
        <v>-17.35</v>
      </c>
      <c r="G191" s="30" t="n">
        <v>-33.57</v>
      </c>
      <c r="H191" s="30" t="n">
        <v>0</v>
      </c>
      <c r="I191" s="30" t="n">
        <v>0</v>
      </c>
      <c r="J191" s="30">
        <f>SUM(B191:I191)</f>
        <v/>
      </c>
      <c r="K191" s="30" t="n">
        <v>-34.12</v>
      </c>
    </row>
    <row r="192">
      <c r="A192" t="inlineStr">
        <is>
          <t>5801013 · Servicios audiovisuales</t>
        </is>
      </c>
      <c r="B192" s="30" t="n">
        <v>0</v>
      </c>
      <c r="C192" s="30" t="n">
        <v>0</v>
      </c>
      <c r="D192" s="30" t="n">
        <v>0</v>
      </c>
      <c r="E192" s="30" t="n">
        <v>0</v>
      </c>
      <c r="F192" s="30" t="n">
        <v>0</v>
      </c>
      <c r="G192" s="30" t="n">
        <v>0</v>
      </c>
      <c r="H192" s="30" t="n">
        <v>0</v>
      </c>
      <c r="I192" s="30" t="n">
        <v>0</v>
      </c>
      <c r="J192" s="30">
        <f>SUM(B192:I192)</f>
        <v/>
      </c>
      <c r="K192" s="30" t="n">
        <v>-750</v>
      </c>
    </row>
    <row r="193">
      <c r="A193" t="inlineStr">
        <is>
          <t>5801014 · Notaría</t>
        </is>
      </c>
      <c r="B193" s="30" t="n">
        <v>-10</v>
      </c>
      <c r="C193" s="30" t="n">
        <v>0</v>
      </c>
      <c r="D193" s="30" t="n">
        <v>0</v>
      </c>
      <c r="E193" s="30" t="n">
        <v>0</v>
      </c>
      <c r="F193" s="30" t="n">
        <v>0</v>
      </c>
      <c r="G193" s="30" t="n">
        <v>0</v>
      </c>
      <c r="H193" s="30" t="n">
        <v>0</v>
      </c>
      <c r="I193" s="30" t="n">
        <v>0</v>
      </c>
      <c r="J193" s="30">
        <f>SUM(B193:I193)</f>
        <v/>
      </c>
      <c r="K193" s="30" t="n">
        <v>-15</v>
      </c>
    </row>
    <row r="194">
      <c r="A194" t="inlineStr">
        <is>
          <t>5801016 · Servicios de vigilancia</t>
        </is>
      </c>
      <c r="B194" s="30" t="n">
        <v>0</v>
      </c>
      <c r="C194" s="30" t="n">
        <v>0</v>
      </c>
      <c r="D194" s="30" t="n">
        <v>0</v>
      </c>
      <c r="E194" s="30" t="n">
        <v>0</v>
      </c>
      <c r="F194" s="30" t="n">
        <v>0</v>
      </c>
      <c r="G194" s="30" t="n">
        <v>0</v>
      </c>
      <c r="H194" s="30" t="n">
        <v>0</v>
      </c>
      <c r="I194" s="30" t="n">
        <v>0</v>
      </c>
      <c r="J194" s="30">
        <f>SUM(B194:I194)</f>
        <v/>
      </c>
      <c r="K194" s="30" t="n">
        <v>-1087</v>
      </c>
    </row>
    <row r="195">
      <c r="A195" t="inlineStr">
        <is>
          <t>5801017 · Servicios aduanales</t>
        </is>
      </c>
      <c r="B195" s="30" t="n">
        <v>0</v>
      </c>
      <c r="C195" s="30" t="n">
        <v>0</v>
      </c>
      <c r="D195" s="30" t="n">
        <v>0</v>
      </c>
      <c r="E195" s="30" t="n">
        <v>0</v>
      </c>
      <c r="F195" s="30" t="n">
        <v>0</v>
      </c>
      <c r="G195" s="30" t="n">
        <v>-54.79</v>
      </c>
      <c r="H195" s="30" t="n">
        <v>-66.59999999999999</v>
      </c>
      <c r="I195" s="30" t="n">
        <v>0</v>
      </c>
      <c r="J195" s="30">
        <f>SUM(B195:I195)</f>
        <v/>
      </c>
      <c r="K195" s="30" t="n">
        <v>0</v>
      </c>
    </row>
    <row r="196">
      <c r="A196" t="inlineStr">
        <is>
          <t>5801018 · Servicios médicos</t>
        </is>
      </c>
      <c r="B196" s="30" t="n">
        <v>0</v>
      </c>
      <c r="C196" s="30" t="n">
        <v>-53.29</v>
      </c>
      <c r="D196" s="30" t="n">
        <v>0</v>
      </c>
      <c r="E196" s="30" t="n">
        <v>0</v>
      </c>
      <c r="F196" s="30" t="n">
        <v>0</v>
      </c>
      <c r="G196" s="30" t="n">
        <v>0</v>
      </c>
      <c r="H196" s="30" t="n">
        <v>0</v>
      </c>
      <c r="I196" s="30" t="n">
        <v>0</v>
      </c>
      <c r="J196" s="30">
        <f>SUM(B196:I196)</f>
        <v/>
      </c>
      <c r="K196" s="30" t="n">
        <v>0</v>
      </c>
    </row>
    <row r="197">
      <c r="A197" t="inlineStr">
        <is>
          <t>5801021 · Servicios técnicos varios</t>
        </is>
      </c>
      <c r="B197" s="30" t="n">
        <v>-2.34</v>
      </c>
      <c r="C197" s="30" t="n">
        <v>0</v>
      </c>
      <c r="D197" s="30" t="n">
        <v>0</v>
      </c>
      <c r="E197" s="30" t="n">
        <v>-16.19</v>
      </c>
      <c r="F197" s="30" t="n">
        <v>-3</v>
      </c>
      <c r="G197" s="30" t="n">
        <v>0</v>
      </c>
      <c r="H197" s="30" t="n">
        <v>-560</v>
      </c>
      <c r="I197" s="30" t="n">
        <v>-140.29</v>
      </c>
      <c r="J197" s="30">
        <f>SUM(B197:I197)</f>
        <v/>
      </c>
      <c r="K197" s="30" t="n">
        <v>-178.53</v>
      </c>
    </row>
    <row r="198">
      <c r="A198" t="inlineStr">
        <is>
          <t>5801023 · Servicios de agua</t>
        </is>
      </c>
      <c r="B198" s="30" t="n">
        <v>0</v>
      </c>
      <c r="C198" s="30" t="n">
        <v>-54.85</v>
      </c>
      <c r="D198" s="30" t="n">
        <v>-33.6</v>
      </c>
      <c r="E198" s="30" t="n">
        <v>-44.25</v>
      </c>
      <c r="F198" s="30" t="n">
        <v>0</v>
      </c>
      <c r="G198" s="30" t="n">
        <v>0</v>
      </c>
      <c r="H198" s="30" t="n">
        <v>0</v>
      </c>
      <c r="I198" s="30" t="n">
        <v>-68.8</v>
      </c>
      <c r="J198" s="30">
        <f>SUM(B198:I198)</f>
        <v/>
      </c>
      <c r="K198" s="30" t="n">
        <v>0</v>
      </c>
    </row>
    <row r="199">
      <c r="A199" t="inlineStr">
        <is>
          <t>5801025 · Suscripciones</t>
        </is>
      </c>
      <c r="B199" s="30" t="n">
        <v>0</v>
      </c>
      <c r="C199" s="30" t="n">
        <v>0</v>
      </c>
      <c r="D199" s="30" t="n">
        <v>0</v>
      </c>
      <c r="E199" s="30" t="n">
        <v>0</v>
      </c>
      <c r="F199" s="30" t="n">
        <v>0</v>
      </c>
      <c r="G199" s="30" t="n">
        <v>0</v>
      </c>
      <c r="H199" s="30" t="n">
        <v>0</v>
      </c>
      <c r="I199" s="30" t="n">
        <v>0</v>
      </c>
      <c r="J199" s="30">
        <f>SUM(B199:I199)</f>
        <v/>
      </c>
      <c r="K199" s="30" t="n">
        <v>-150</v>
      </c>
    </row>
    <row r="200">
      <c r="A200" t="inlineStr">
        <is>
          <t>5901000 · Mobiliario doméstico</t>
        </is>
      </c>
      <c r="B200" s="30" t="n">
        <v>0</v>
      </c>
      <c r="C200" s="30" t="n">
        <v>-54.54</v>
      </c>
      <c r="D200" s="30" t="n">
        <v>0</v>
      </c>
      <c r="E200" s="30" t="n">
        <v>0</v>
      </c>
      <c r="F200" s="30" t="n">
        <v>-12.68</v>
      </c>
      <c r="G200" s="30" t="n">
        <v>0</v>
      </c>
      <c r="H200" s="30" t="n">
        <v>2519.8</v>
      </c>
      <c r="I200" s="30" t="n">
        <v>0</v>
      </c>
      <c r="J200" s="30">
        <f>SUM(B200:I200)</f>
        <v/>
      </c>
      <c r="K200" s="30" t="n">
        <v>-1317.99</v>
      </c>
    </row>
    <row r="201">
      <c r="A201" s="24" t="inlineStr">
        <is>
          <t xml:space="preserve">  Marketing</t>
        </is>
      </c>
      <c r="B201" s="34" t="n">
        <v>-7136.56</v>
      </c>
      <c r="C201" s="34" t="n">
        <v>-3448.37</v>
      </c>
      <c r="D201" s="34" t="n">
        <v>-6281.42</v>
      </c>
      <c r="E201" s="34" t="n">
        <v>-6840.62</v>
      </c>
      <c r="F201" s="34" t="n">
        <v>-8653.469999999999</v>
      </c>
      <c r="G201" s="34" t="n">
        <v>-10385.53</v>
      </c>
      <c r="H201" s="34" t="n">
        <v>-7514.44</v>
      </c>
      <c r="I201" s="34" t="n">
        <v>-7775.84</v>
      </c>
      <c r="J201" s="34">
        <f>SUM(B201:I201)</f>
        <v/>
      </c>
      <c r="K201" s="34" t="n">
        <v>-89599.89</v>
      </c>
    </row>
    <row r="202">
      <c r="A202" t="inlineStr">
        <is>
          <t>75.5801020 · Servicios de marketing</t>
        </is>
      </c>
      <c r="B202" s="30" t="n">
        <v>-2738.53</v>
      </c>
      <c r="C202" s="30" t="n">
        <v>-776.39</v>
      </c>
      <c r="D202" s="30" t="n">
        <v>-3303.99</v>
      </c>
      <c r="E202" s="30" t="n">
        <v>-2915.92</v>
      </c>
      <c r="F202" s="30" t="n">
        <v>-2203.27</v>
      </c>
      <c r="G202" s="30" t="n">
        <v>-1607.48</v>
      </c>
      <c r="H202" s="30" t="n">
        <v>-2937.32</v>
      </c>
      <c r="I202" s="30" t="n">
        <v>-208</v>
      </c>
      <c r="J202" s="30">
        <f>SUM(B202:I202)</f>
        <v/>
      </c>
      <c r="K202" s="30" t="n">
        <v>-37974.8</v>
      </c>
    </row>
    <row r="203">
      <c r="A203" t="inlineStr">
        <is>
          <t>75.6904000 · Impresión de vallas</t>
        </is>
      </c>
      <c r="B203" s="30" t="n">
        <v>-1741.66</v>
      </c>
      <c r="C203" s="30" t="n">
        <v>-380</v>
      </c>
      <c r="D203" s="30" t="n">
        <v>-185</v>
      </c>
      <c r="E203" s="30" t="n">
        <v>-1013.31</v>
      </c>
      <c r="F203" s="30" t="n">
        <v>-757.6</v>
      </c>
      <c r="G203" s="30" t="n">
        <v>-2155.8</v>
      </c>
      <c r="H203" s="30" t="n">
        <v>0</v>
      </c>
      <c r="I203" s="30" t="n">
        <v>0</v>
      </c>
      <c r="J203" s="30">
        <f>SUM(B203:I203)</f>
        <v/>
      </c>
      <c r="K203" s="30" t="n">
        <v>-7619.49</v>
      </c>
    </row>
    <row r="204">
      <c r="A204" t="inlineStr">
        <is>
          <t>75.7204002 · Anuncios publicitarios</t>
        </is>
      </c>
      <c r="B204" s="30" t="n">
        <v>-2656.37</v>
      </c>
      <c r="C204" s="30" t="n">
        <v>-2291.98</v>
      </c>
      <c r="D204" s="30" t="n">
        <v>-2792.43</v>
      </c>
      <c r="E204" s="30" t="n">
        <v>-2911.39</v>
      </c>
      <c r="F204" s="30" t="n">
        <v>-5692.6</v>
      </c>
      <c r="G204" s="30" t="n">
        <v>-6622.25</v>
      </c>
      <c r="H204" s="30" t="n">
        <v>-4577.12</v>
      </c>
      <c r="I204" s="30" t="n">
        <v>-7567.84</v>
      </c>
      <c r="J204" s="30">
        <f>SUM(B204:I204)</f>
        <v/>
      </c>
      <c r="K204" s="30" t="n">
        <v>-44005.6</v>
      </c>
    </row>
    <row r="205">
      <c r="A205" s="24" t="inlineStr">
        <is>
          <t xml:space="preserve">  Arrendamientos</t>
        </is>
      </c>
      <c r="B205" s="34" t="n">
        <v>-8150.76</v>
      </c>
      <c r="C205" s="34" t="n">
        <v>-9189.83</v>
      </c>
      <c r="D205" s="34" t="n">
        <v>-8598.42</v>
      </c>
      <c r="E205" s="34" t="n">
        <v>-8656.379999999999</v>
      </c>
      <c r="F205" s="34" t="n">
        <v>-8328.76</v>
      </c>
      <c r="G205" s="34" t="n">
        <v>-8499.33</v>
      </c>
      <c r="H205" s="34" t="n">
        <v>-8269.9</v>
      </c>
      <c r="I205" s="34" t="n">
        <v>-9243.43</v>
      </c>
      <c r="J205" s="34">
        <f>SUM(B205:I205)</f>
        <v/>
      </c>
      <c r="K205" s="34" t="n">
        <v>-66647.71000000001</v>
      </c>
    </row>
    <row r="206">
      <c r="A206" t="inlineStr">
        <is>
          <t>66.5801019 · Servicios de mantenimiento</t>
        </is>
      </c>
      <c r="B206" s="30" t="n">
        <v>-1259.5</v>
      </c>
      <c r="C206" s="30" t="n">
        <v>-2224.4</v>
      </c>
      <c r="D206" s="30" t="n">
        <v>-1293.48</v>
      </c>
      <c r="E206" s="30" t="n">
        <v>-1259.5</v>
      </c>
      <c r="F206" s="30" t="n">
        <v>-1146.99</v>
      </c>
      <c r="G206" s="30" t="n">
        <v>-1108.14</v>
      </c>
      <c r="H206" s="30" t="n">
        <v>-1259.48</v>
      </c>
      <c r="I206" s="30" t="n">
        <v>-1302.28</v>
      </c>
      <c r="J206" s="30">
        <f>SUM(B206:I206)</f>
        <v/>
      </c>
      <c r="K206" s="30" t="n">
        <v>-8094.89</v>
      </c>
    </row>
    <row r="207">
      <c r="A207" t="inlineStr">
        <is>
          <t>6601001 · Arrendamientos inmuebles</t>
        </is>
      </c>
      <c r="B207" s="30" t="n">
        <v>-6891.26</v>
      </c>
      <c r="C207" s="30" t="n">
        <v>-6965.43</v>
      </c>
      <c r="D207" s="30" t="n">
        <v>-6965.43</v>
      </c>
      <c r="E207" s="30" t="n">
        <v>-6965.43</v>
      </c>
      <c r="F207" s="30" t="n">
        <v>-7181.77</v>
      </c>
      <c r="G207" s="30" t="n">
        <v>-7181.77</v>
      </c>
      <c r="H207" s="30" t="n">
        <v>-6965.43</v>
      </c>
      <c r="I207" s="30" t="n">
        <v>-7416.67</v>
      </c>
      <c r="J207" s="30">
        <f>SUM(B207:I207)</f>
        <v/>
      </c>
      <c r="K207" s="30" t="n">
        <v>-58402.82</v>
      </c>
    </row>
    <row r="208">
      <c r="A208" t="inlineStr">
        <is>
          <t>6603001 · Uso de espacio físico sin arrendamiento</t>
        </is>
      </c>
      <c r="B208" s="30" t="n">
        <v>0</v>
      </c>
      <c r="C208" s="30" t="n">
        <v>0</v>
      </c>
      <c r="D208" s="30" t="n">
        <v>-339.51</v>
      </c>
      <c r="E208" s="30" t="n">
        <v>-431.45</v>
      </c>
      <c r="F208" s="30" t="n">
        <v>0</v>
      </c>
      <c r="G208" s="30" t="n">
        <v>-209.42</v>
      </c>
      <c r="H208" s="30" t="n">
        <v>-44.99</v>
      </c>
      <c r="I208" s="30" t="n">
        <v>-524.48</v>
      </c>
      <c r="J208" s="30">
        <f>SUM(B208:I208)</f>
        <v/>
      </c>
      <c r="K208" s="30" t="n">
        <v>-150</v>
      </c>
    </row>
    <row r="209">
      <c r="A209" s="24" t="inlineStr">
        <is>
          <t xml:space="preserve">  Tecnología</t>
        </is>
      </c>
      <c r="B209" s="34" t="n">
        <v>-1139.81</v>
      </c>
      <c r="C209" s="34" t="n">
        <v>-2190.16</v>
      </c>
      <c r="D209" s="34" t="n">
        <v>-4101.25</v>
      </c>
      <c r="E209" s="34" t="n">
        <v>-2813.42</v>
      </c>
      <c r="F209" s="34" t="n">
        <v>-2169.46</v>
      </c>
      <c r="G209" s="34" t="n">
        <v>-1645.05</v>
      </c>
      <c r="H209" s="34" t="n">
        <v>-3896.18</v>
      </c>
      <c r="I209" s="34" t="n">
        <v>-2863.63</v>
      </c>
      <c r="J209" s="34">
        <f>SUM(B209:I209)</f>
        <v/>
      </c>
      <c r="K209" s="34" t="n">
        <v>-36568.06</v>
      </c>
    </row>
    <row r="210">
      <c r="A210" t="inlineStr">
        <is>
          <t>76.5801004 · Servicios técnicos</t>
        </is>
      </c>
      <c r="B210" s="30" t="n">
        <v>0</v>
      </c>
      <c r="C210" s="30" t="n">
        <v>-740</v>
      </c>
      <c r="D210" s="30" t="n">
        <v>-2453.1</v>
      </c>
      <c r="E210" s="30" t="n">
        <v>-279.99</v>
      </c>
      <c r="F210" s="30" t="n">
        <v>0</v>
      </c>
      <c r="G210" s="30" t="n">
        <v>0</v>
      </c>
      <c r="H210" s="30" t="n">
        <v>-523.88</v>
      </c>
      <c r="I210" s="30" t="n">
        <v>-30.09</v>
      </c>
      <c r="J210" s="30">
        <f>SUM(B210:I210)</f>
        <v/>
      </c>
      <c r="K210" s="30" t="n">
        <v>-23240.58</v>
      </c>
    </row>
    <row r="211">
      <c r="A211" t="inlineStr">
        <is>
          <t>76.6400003 · Dominios</t>
        </is>
      </c>
      <c r="B211" s="30" t="n">
        <v>0</v>
      </c>
      <c r="C211" s="30" t="n">
        <v>0</v>
      </c>
      <c r="D211" s="30" t="n">
        <v>0</v>
      </c>
      <c r="E211" s="30" t="n">
        <v>0</v>
      </c>
      <c r="F211" s="30" t="n">
        <v>-13.77</v>
      </c>
      <c r="G211" s="30" t="n">
        <v>0</v>
      </c>
      <c r="H211" s="30" t="n">
        <v>0</v>
      </c>
      <c r="I211" s="30" t="n">
        <v>0</v>
      </c>
      <c r="J211" s="30">
        <f>SUM(B211:I211)</f>
        <v/>
      </c>
      <c r="K211" s="30" t="n">
        <v>0</v>
      </c>
    </row>
    <row r="212">
      <c r="A212" t="inlineStr">
        <is>
          <t>76.6400004 · Almacenamiento virtual</t>
        </is>
      </c>
      <c r="B212" s="30" t="n">
        <v>0</v>
      </c>
      <c r="C212" s="30" t="n">
        <v>0</v>
      </c>
      <c r="D212" s="30" t="n">
        <v>-41.02</v>
      </c>
      <c r="E212" s="30" t="n">
        <v>-10</v>
      </c>
      <c r="F212" s="30" t="n">
        <v>-564.42</v>
      </c>
      <c r="G212" s="30" t="n">
        <v>-64.58</v>
      </c>
      <c r="H212" s="30" t="n">
        <v>-418.47</v>
      </c>
      <c r="I212" s="30" t="n">
        <v>-412.41</v>
      </c>
      <c r="J212" s="30">
        <f>SUM(B212:I212)</f>
        <v/>
      </c>
      <c r="K212" s="30" t="n">
        <v>-402.16</v>
      </c>
    </row>
    <row r="213">
      <c r="A213" t="inlineStr">
        <is>
          <t>76.6502005 · Licencias de software</t>
        </is>
      </c>
      <c r="B213" s="30" t="n">
        <v>-664.8099999999999</v>
      </c>
      <c r="C213" s="30" t="n">
        <v>-975.16</v>
      </c>
      <c r="D213" s="30" t="n">
        <v>-1607.13</v>
      </c>
      <c r="E213" s="30" t="n">
        <v>-1398.43</v>
      </c>
      <c r="F213" s="30" t="n">
        <v>-1591.27</v>
      </c>
      <c r="G213" s="30" t="n">
        <v>-1580.47</v>
      </c>
      <c r="H213" s="30" t="n">
        <v>-2953.83</v>
      </c>
      <c r="I213" s="30" t="n">
        <v>-2421.13</v>
      </c>
      <c r="J213" s="30">
        <f>SUM(B213:I213)</f>
        <v/>
      </c>
      <c r="K213" s="30" t="n">
        <v>-11025.32</v>
      </c>
    </row>
    <row r="214">
      <c r="A214" t="inlineStr">
        <is>
          <t>76.6502006 · Chatbot Servicio al cliente</t>
        </is>
      </c>
      <c r="B214" s="30" t="n">
        <v>-475</v>
      </c>
      <c r="C214" s="30" t="n">
        <v>-475</v>
      </c>
      <c r="D214" s="30" t="n">
        <v>0</v>
      </c>
      <c r="E214" s="30" t="n">
        <v>-1125</v>
      </c>
      <c r="F214" s="30" t="n">
        <v>0</v>
      </c>
      <c r="G214" s="30" t="n">
        <v>0</v>
      </c>
      <c r="H214" s="30" t="n">
        <v>0</v>
      </c>
      <c r="I214" s="30" t="n">
        <v>0</v>
      </c>
      <c r="J214" s="30">
        <f>SUM(B214:I214)</f>
        <v/>
      </c>
      <c r="K214" s="30" t="n">
        <v>-1900</v>
      </c>
    </row>
    <row r="215">
      <c r="A215" s="24" t="inlineStr">
        <is>
          <t xml:space="preserve">  Admin / Otros</t>
        </is>
      </c>
      <c r="B215" s="34" t="n">
        <v>-5009.77</v>
      </c>
      <c r="C215" s="34" t="n">
        <v>-5804.65</v>
      </c>
      <c r="D215" s="34" t="n">
        <v>-4804.36</v>
      </c>
      <c r="E215" s="34" t="n">
        <v>-5208.02</v>
      </c>
      <c r="F215" s="34" t="n">
        <v>-10958.3</v>
      </c>
      <c r="G215" s="34" t="n">
        <v>-4795.56</v>
      </c>
      <c r="H215" s="34" t="n">
        <v>-8009.92</v>
      </c>
      <c r="I215" s="34" t="n">
        <v>-4946.96</v>
      </c>
      <c r="J215" s="34">
        <f>SUM(B215:I215)</f>
        <v/>
      </c>
      <c r="K215" s="34" t="n">
        <v>-80757.92</v>
      </c>
    </row>
    <row r="216">
      <c r="A216" t="inlineStr">
        <is>
          <t>5003001 · Agua</t>
        </is>
      </c>
      <c r="B216" s="30" t="n">
        <v>0</v>
      </c>
      <c r="C216" s="30" t="n">
        <v>0</v>
      </c>
      <c r="D216" s="30" t="n">
        <v>0</v>
      </c>
      <c r="E216" s="30" t="n">
        <v>0</v>
      </c>
      <c r="F216" s="30" t="n">
        <v>-70.28</v>
      </c>
      <c r="G216" s="30" t="n">
        <v>0</v>
      </c>
      <c r="H216" s="30" t="n">
        <v>0</v>
      </c>
      <c r="I216" s="30" t="n">
        <v>-135.8</v>
      </c>
      <c r="J216" s="30">
        <f>SUM(B216:I216)</f>
        <v/>
      </c>
      <c r="K216" s="30" t="n">
        <v>0</v>
      </c>
    </row>
    <row r="217">
      <c r="A217" t="inlineStr">
        <is>
          <t>5102000 · Equipos eléctricos</t>
        </is>
      </c>
      <c r="B217" s="30" t="n">
        <v>-48.93</v>
      </c>
      <c r="C217" s="30" t="n">
        <v>0</v>
      </c>
      <c r="D217" s="30" t="n">
        <v>-21.3</v>
      </c>
      <c r="E217" s="30" t="n">
        <v>-15.83</v>
      </c>
      <c r="F217" s="30" t="n">
        <v>-155.36</v>
      </c>
      <c r="G217" s="30" t="n">
        <v>0</v>
      </c>
      <c r="H217" s="30" t="n">
        <v>0</v>
      </c>
      <c r="I217" s="30" t="n">
        <v>0</v>
      </c>
      <c r="J217" s="30">
        <f>SUM(B217:I217)</f>
        <v/>
      </c>
      <c r="K217" s="30" t="n">
        <v>-456.55</v>
      </c>
    </row>
    <row r="218">
      <c r="A218" t="inlineStr">
        <is>
          <t>5103000. · Equipos electromecánicos</t>
        </is>
      </c>
      <c r="B218" s="30" t="n">
        <v>0</v>
      </c>
      <c r="C218" s="30" t="n">
        <v>0</v>
      </c>
      <c r="D218" s="30" t="n">
        <v>0</v>
      </c>
      <c r="E218" s="30" t="n">
        <v>0</v>
      </c>
      <c r="F218" s="30" t="n">
        <v>0</v>
      </c>
      <c r="G218" s="30" t="n">
        <v>0</v>
      </c>
      <c r="H218" s="30" t="n">
        <v>0</v>
      </c>
      <c r="I218" s="30" t="n">
        <v>0</v>
      </c>
      <c r="J218" s="30">
        <f>SUM(B218:I218)</f>
        <v/>
      </c>
      <c r="K218" s="30" t="n">
        <v>-99.98999999999999</v>
      </c>
    </row>
    <row r="219">
      <c r="A219" t="inlineStr">
        <is>
          <t>5200000. · Exchange (Loss) account</t>
        </is>
      </c>
      <c r="B219" s="30" t="n">
        <v>0</v>
      </c>
      <c r="C219" s="30" t="n">
        <v>0</v>
      </c>
      <c r="D219" s="30" t="n">
        <v>0</v>
      </c>
      <c r="E219" s="30" t="n">
        <v>0</v>
      </c>
      <c r="F219" s="30" t="n">
        <v>0</v>
      </c>
      <c r="G219" s="30" t="n">
        <v>0</v>
      </c>
      <c r="H219" s="30" t="n">
        <v>0</v>
      </c>
      <c r="I219" s="30" t="n">
        <v>0</v>
      </c>
      <c r="J219" s="30">
        <f>SUM(B219:I219)</f>
        <v/>
      </c>
      <c r="K219" s="30" t="n">
        <v>0</v>
      </c>
    </row>
    <row r="220">
      <c r="A220" t="inlineStr">
        <is>
          <t>5202006 · Cintas varias</t>
        </is>
      </c>
      <c r="B220" s="30" t="n">
        <v>0</v>
      </c>
      <c r="C220" s="30" t="n">
        <v>0</v>
      </c>
      <c r="D220" s="30" t="n">
        <v>-21.88</v>
      </c>
      <c r="E220" s="30" t="n">
        <v>0</v>
      </c>
      <c r="F220" s="30" t="n">
        <v>0</v>
      </c>
      <c r="G220" s="30" t="n">
        <v>0</v>
      </c>
      <c r="H220" s="30" t="n">
        <v>0</v>
      </c>
      <c r="I220" s="30" t="n">
        <v>0</v>
      </c>
      <c r="J220" s="30">
        <f>SUM(B220:I220)</f>
        <v/>
      </c>
      <c r="K220" s="30" t="n">
        <v>0</v>
      </c>
    </row>
    <row r="221">
      <c r="A221" t="inlineStr">
        <is>
          <t>5202008 · Papelería</t>
        </is>
      </c>
      <c r="B221" s="30" t="n">
        <v>0</v>
      </c>
      <c r="C221" s="30" t="n">
        <v>0</v>
      </c>
      <c r="D221" s="30" t="n">
        <v>-12.22</v>
      </c>
      <c r="E221" s="30" t="n">
        <v>-16.4</v>
      </c>
      <c r="F221" s="30" t="n">
        <v>-53.07</v>
      </c>
      <c r="G221" s="30" t="n">
        <v>0</v>
      </c>
      <c r="H221" s="30" t="n">
        <v>-7.45</v>
      </c>
      <c r="I221" s="30" t="n">
        <v>-17.06</v>
      </c>
      <c r="J221" s="30">
        <f>SUM(B221:I221)</f>
        <v/>
      </c>
      <c r="K221" s="30" t="n">
        <v>-19.03</v>
      </c>
    </row>
    <row r="222">
      <c r="A222" t="inlineStr">
        <is>
          <t>5202011 · Plásticos emboltorios</t>
        </is>
      </c>
      <c r="B222" s="30" t="n">
        <v>0</v>
      </c>
      <c r="C222" s="30" t="n">
        <v>0</v>
      </c>
      <c r="D222" s="30" t="n">
        <v>0</v>
      </c>
      <c r="E222" s="30" t="n">
        <v>0</v>
      </c>
      <c r="F222" s="30" t="n">
        <v>0</v>
      </c>
      <c r="G222" s="30" t="n">
        <v>0</v>
      </c>
      <c r="H222" s="30" t="n">
        <v>0</v>
      </c>
      <c r="I222" s="30" t="n">
        <v>0</v>
      </c>
      <c r="J222" s="30">
        <f>SUM(B222:I222)</f>
        <v/>
      </c>
      <c r="K222" s="30" t="n">
        <v>-17</v>
      </c>
    </row>
    <row r="223">
      <c r="A223" t="inlineStr">
        <is>
          <t>5202013 · Bolígrafos, lápiz y marcadores</t>
        </is>
      </c>
      <c r="B223" s="30" t="n">
        <v>0</v>
      </c>
      <c r="C223" s="30" t="n">
        <v>0</v>
      </c>
      <c r="D223" s="30" t="n">
        <v>0</v>
      </c>
      <c r="E223" s="30" t="n">
        <v>0</v>
      </c>
      <c r="F223" s="30" t="n">
        <v>0</v>
      </c>
      <c r="G223" s="30" t="n">
        <v>0</v>
      </c>
      <c r="H223" s="30" t="n">
        <v>0</v>
      </c>
      <c r="I223" s="30" t="n">
        <v>0</v>
      </c>
      <c r="J223" s="30">
        <f>SUM(B223:I223)</f>
        <v/>
      </c>
      <c r="K223" s="30" t="n">
        <v>-2.13</v>
      </c>
    </row>
    <row r="224">
      <c r="A224" t="inlineStr">
        <is>
          <t>5205002 · Baterías</t>
        </is>
      </c>
      <c r="B224" s="30" t="n">
        <v>0</v>
      </c>
      <c r="C224" s="30" t="n">
        <v>0</v>
      </c>
      <c r="D224" s="30" t="n">
        <v>0</v>
      </c>
      <c r="E224" s="30" t="n">
        <v>0</v>
      </c>
      <c r="F224" s="30" t="n">
        <v>0</v>
      </c>
      <c r="G224" s="30" t="n">
        <v>0</v>
      </c>
      <c r="H224" s="30" t="n">
        <v>0</v>
      </c>
      <c r="I224" s="30" t="n">
        <v>0</v>
      </c>
      <c r="J224" s="30">
        <f>SUM(B224:I224)</f>
        <v/>
      </c>
      <c r="K224" s="30" t="n">
        <v>-3.99</v>
      </c>
    </row>
    <row r="225">
      <c r="A225" t="inlineStr">
        <is>
          <t>5205003 · Tintas y tonners</t>
        </is>
      </c>
      <c r="B225" s="30" t="n">
        <v>0</v>
      </c>
      <c r="C225" s="30" t="n">
        <v>0</v>
      </c>
      <c r="D225" s="30" t="n">
        <v>0</v>
      </c>
      <c r="E225" s="30" t="n">
        <v>-19.95</v>
      </c>
      <c r="F225" s="30" t="n">
        <v>0</v>
      </c>
      <c r="G225" s="30" t="n">
        <v>0</v>
      </c>
      <c r="H225" s="30" t="n">
        <v>0</v>
      </c>
      <c r="I225" s="30" t="n">
        <v>0</v>
      </c>
      <c r="J225" s="30">
        <f>SUM(B225:I225)</f>
        <v/>
      </c>
      <c r="K225" s="30" t="n">
        <v>0</v>
      </c>
    </row>
    <row r="226">
      <c r="A226" t="inlineStr">
        <is>
          <t>5205007 · Productos alimenticios para humanos</t>
        </is>
      </c>
      <c r="B226" s="30" t="n">
        <v>0</v>
      </c>
      <c r="C226" s="30" t="n">
        <v>0</v>
      </c>
      <c r="D226" s="30" t="n">
        <v>0</v>
      </c>
      <c r="E226" s="30" t="n">
        <v>0</v>
      </c>
      <c r="F226" s="30" t="n">
        <v>-8.859999999999999</v>
      </c>
      <c r="G226" s="30" t="n">
        <v>0</v>
      </c>
      <c r="H226" s="30" t="n">
        <v>0</v>
      </c>
      <c r="I226" s="30" t="n">
        <v>0</v>
      </c>
      <c r="J226" s="30">
        <f>SUM(B226:I226)</f>
        <v/>
      </c>
      <c r="K226" s="30" t="n">
        <v>-47.58</v>
      </c>
    </row>
    <row r="227">
      <c r="A227" t="inlineStr">
        <is>
          <t>5301000 · Piezas eléctricas</t>
        </is>
      </c>
      <c r="B227" s="30" t="n">
        <v>0</v>
      </c>
      <c r="C227" s="30" t="n">
        <v>0</v>
      </c>
      <c r="D227" s="30" t="n">
        <v>0</v>
      </c>
      <c r="E227" s="30" t="n">
        <v>0</v>
      </c>
      <c r="F227" s="30" t="n">
        <v>0</v>
      </c>
      <c r="G227" s="30" t="n">
        <v>0</v>
      </c>
      <c r="H227" s="30" t="n">
        <v>0</v>
      </c>
      <c r="I227" s="30" t="n">
        <v>-17.8</v>
      </c>
      <c r="J227" s="30">
        <f>SUM(B227:I227)</f>
        <v/>
      </c>
      <c r="K227" s="30" t="n">
        <v>0</v>
      </c>
    </row>
    <row r="228">
      <c r="A228" t="inlineStr">
        <is>
          <t>5302000 · Piezas mecánicas</t>
        </is>
      </c>
      <c r="B228" s="30" t="n">
        <v>0</v>
      </c>
      <c r="C228" s="30" t="n">
        <v>0</v>
      </c>
      <c r="D228" s="30" t="n">
        <v>0</v>
      </c>
      <c r="E228" s="30" t="n">
        <v>0</v>
      </c>
      <c r="F228" s="30" t="n">
        <v>0</v>
      </c>
      <c r="G228" s="30" t="n">
        <v>0</v>
      </c>
      <c r="H228" s="30" t="n">
        <v>0</v>
      </c>
      <c r="I228" s="30" t="n">
        <v>0</v>
      </c>
      <c r="J228" s="30">
        <f>SUM(B228:I228)</f>
        <v/>
      </c>
      <c r="K228" s="30" t="n">
        <v>-12.76</v>
      </c>
    </row>
    <row r="229">
      <c r="A229" t="inlineStr">
        <is>
          <t>5401001 · Flete aereo</t>
        </is>
      </c>
      <c r="B229" s="30" t="n">
        <v>0</v>
      </c>
      <c r="C229" s="30" t="n">
        <v>0</v>
      </c>
      <c r="D229" s="30" t="n">
        <v>0</v>
      </c>
      <c r="E229" s="30" t="n">
        <v>0</v>
      </c>
      <c r="F229" s="30" t="n">
        <v>0</v>
      </c>
      <c r="G229" s="30" t="n">
        <v>-31.64</v>
      </c>
      <c r="H229" s="30" t="n">
        <v>-30.13</v>
      </c>
      <c r="I229" s="30" t="n">
        <v>0</v>
      </c>
      <c r="J229" s="30">
        <f>SUM(B229:I229)</f>
        <v/>
      </c>
      <c r="K229" s="30" t="n">
        <v>0</v>
      </c>
    </row>
    <row r="230">
      <c r="A230" t="inlineStr">
        <is>
          <t>5401002 · Flete terrestre</t>
        </is>
      </c>
      <c r="B230" s="30" t="n">
        <v>0</v>
      </c>
      <c r="C230" s="30" t="n">
        <v>0</v>
      </c>
      <c r="D230" s="30" t="n">
        <v>0</v>
      </c>
      <c r="E230" s="30" t="n">
        <v>0</v>
      </c>
      <c r="F230" s="30" t="n">
        <v>-80.5</v>
      </c>
      <c r="G230" s="30" t="n">
        <v>-32</v>
      </c>
      <c r="H230" s="30" t="n">
        <v>0</v>
      </c>
      <c r="I230" s="30" t="n">
        <v>0</v>
      </c>
      <c r="J230" s="30">
        <f>SUM(B230:I230)</f>
        <v/>
      </c>
      <c r="K230" s="30" t="n">
        <v>-2483.94</v>
      </c>
    </row>
    <row r="231">
      <c r="A231" t="inlineStr">
        <is>
          <t>5401004 · Flete multimodal</t>
        </is>
      </c>
      <c r="B231" s="30" t="n">
        <v>0</v>
      </c>
      <c r="C231" s="30" t="n">
        <v>0</v>
      </c>
      <c r="D231" s="30" t="n">
        <v>0</v>
      </c>
      <c r="E231" s="30" t="n">
        <v>0</v>
      </c>
      <c r="F231" s="30" t="n">
        <v>0</v>
      </c>
      <c r="G231" s="30" t="n">
        <v>0</v>
      </c>
      <c r="H231" s="30" t="n">
        <v>0</v>
      </c>
      <c r="I231" s="30" t="n">
        <v>0</v>
      </c>
      <c r="J231" s="30">
        <f>SUM(B231:I231)</f>
        <v/>
      </c>
      <c r="K231" s="30" t="n">
        <v>-6842.89</v>
      </c>
    </row>
    <row r="232">
      <c r="A232" t="inlineStr">
        <is>
          <t>5402002 · Mensajerías terrestres</t>
        </is>
      </c>
      <c r="B232" s="30" t="n">
        <v>-6.5</v>
      </c>
      <c r="C232" s="30" t="n">
        <v>-17</v>
      </c>
      <c r="D232" s="30" t="n">
        <v>35.5</v>
      </c>
      <c r="E232" s="30" t="n">
        <v>0</v>
      </c>
      <c r="F232" s="30" t="n">
        <v>-493.9</v>
      </c>
      <c r="G232" s="30" t="n">
        <v>-84.25</v>
      </c>
      <c r="H232" s="30" t="n">
        <v>-1</v>
      </c>
      <c r="I232" s="30" t="n">
        <v>-4.4</v>
      </c>
      <c r="J232" s="30">
        <f>SUM(B232:I232)</f>
        <v/>
      </c>
      <c r="K232" s="30" t="n">
        <v>-175.25</v>
      </c>
    </row>
    <row r="233">
      <c r="A233" t="inlineStr">
        <is>
          <t>5403001 · Transporte de pasajeros / aéreos</t>
        </is>
      </c>
      <c r="B233" s="30" t="n">
        <v>0</v>
      </c>
      <c r="C233" s="30" t="n">
        <v>0</v>
      </c>
      <c r="D233" s="30" t="n">
        <v>0</v>
      </c>
      <c r="E233" s="30" t="n">
        <v>0</v>
      </c>
      <c r="F233" s="30" t="n">
        <v>0</v>
      </c>
      <c r="G233" s="30" t="n">
        <v>0</v>
      </c>
      <c r="H233" s="30" t="n">
        <v>0</v>
      </c>
      <c r="I233" s="30" t="n">
        <v>-35.12</v>
      </c>
      <c r="J233" s="30">
        <f>SUM(B233:I233)</f>
        <v/>
      </c>
      <c r="K233" s="30" t="n">
        <v>0</v>
      </c>
    </row>
    <row r="234">
      <c r="A234" t="inlineStr">
        <is>
          <t>5403002 · Transporte de pasajeros / terrestres</t>
        </is>
      </c>
      <c r="B234" s="30" t="n">
        <v>0</v>
      </c>
      <c r="C234" s="30" t="n">
        <v>0</v>
      </c>
      <c r="D234" s="30" t="n">
        <v>0</v>
      </c>
      <c r="E234" s="30" t="n">
        <v>0</v>
      </c>
      <c r="F234" s="30" t="n">
        <v>-6.29</v>
      </c>
      <c r="G234" s="30" t="n">
        <v>-261.31</v>
      </c>
      <c r="H234" s="30" t="n">
        <v>-615.23</v>
      </c>
      <c r="I234" s="30" t="n">
        <v>-879.51</v>
      </c>
      <c r="J234" s="30">
        <f>SUM(B234:I234)</f>
        <v/>
      </c>
      <c r="K234" s="30" t="n">
        <v>-14.06</v>
      </c>
    </row>
    <row r="235">
      <c r="A235" t="inlineStr">
        <is>
          <t>5406001 · Viáticos a terceros</t>
        </is>
      </c>
      <c r="B235" s="30" t="n">
        <v>0</v>
      </c>
      <c r="C235" s="30" t="n">
        <v>0</v>
      </c>
      <c r="D235" s="30" t="n">
        <v>0</v>
      </c>
      <c r="E235" s="30" t="n">
        <v>0</v>
      </c>
      <c r="F235" s="30" t="n">
        <v>0</v>
      </c>
      <c r="G235" s="30" t="n">
        <v>0</v>
      </c>
      <c r="H235" s="30" t="n">
        <v>7.74</v>
      </c>
      <c r="I235" s="30" t="n">
        <v>0</v>
      </c>
      <c r="J235" s="30">
        <f>SUM(B235:I235)</f>
        <v/>
      </c>
      <c r="K235" s="30" t="n">
        <v>0</v>
      </c>
    </row>
    <row r="236">
      <c r="A236" t="inlineStr">
        <is>
          <t>5601000 · Energía eléctrica / consumidor final</t>
        </is>
      </c>
      <c r="B236" s="30" t="n">
        <v>-724.1799999999999</v>
      </c>
      <c r="C236" s="30" t="n">
        <v>-1528.38</v>
      </c>
      <c r="D236" s="30" t="n">
        <v>-1513.46</v>
      </c>
      <c r="E236" s="30" t="n">
        <v>-1073.71</v>
      </c>
      <c r="F236" s="30" t="n">
        <v>-1462.79</v>
      </c>
      <c r="G236" s="30" t="n">
        <v>-1589.47</v>
      </c>
      <c r="H236" s="30" t="n">
        <v>-1268.54</v>
      </c>
      <c r="I236" s="30" t="n">
        <v>-1038.44</v>
      </c>
      <c r="J236" s="30">
        <f>SUM(B236:I236)</f>
        <v/>
      </c>
      <c r="K236" s="30" t="n">
        <v>-7917.63</v>
      </c>
    </row>
    <row r="237">
      <c r="A237" t="inlineStr">
        <is>
          <t>5902000 · Mobiliario de oficina</t>
        </is>
      </c>
      <c r="B237" s="30" t="n">
        <v>0</v>
      </c>
      <c r="C237" s="30" t="n">
        <v>0</v>
      </c>
      <c r="D237" s="30" t="n">
        <v>0</v>
      </c>
      <c r="E237" s="30" t="n">
        <v>0</v>
      </c>
      <c r="F237" s="30" t="n">
        <v>0</v>
      </c>
      <c r="G237" s="30" t="n">
        <v>0</v>
      </c>
      <c r="H237" s="30" t="n">
        <v>0</v>
      </c>
      <c r="I237" s="30" t="n">
        <v>0</v>
      </c>
      <c r="J237" s="30">
        <f>SUM(B237:I237)</f>
        <v/>
      </c>
      <c r="K237" s="30" t="n">
        <v>-257.83</v>
      </c>
    </row>
    <row r="238">
      <c r="A238" t="inlineStr">
        <is>
          <t>5904001 · Garrafones para agua</t>
        </is>
      </c>
      <c r="B238" s="30" t="n">
        <v>0</v>
      </c>
      <c r="C238" s="30" t="n">
        <v>-12.25</v>
      </c>
      <c r="D238" s="30" t="n">
        <v>-17</v>
      </c>
      <c r="E238" s="30" t="n">
        <v>-39.98</v>
      </c>
      <c r="F238" s="30" t="n">
        <v>0</v>
      </c>
      <c r="G238" s="30" t="n">
        <v>-48.98</v>
      </c>
      <c r="H238" s="30" t="n">
        <v>-57</v>
      </c>
      <c r="I238" s="30" t="n">
        <v>-6</v>
      </c>
      <c r="J238" s="30">
        <f>SUM(B238:I238)</f>
        <v/>
      </c>
      <c r="K238" s="30" t="n">
        <v>-241.48</v>
      </c>
    </row>
    <row r="239">
      <c r="A239" t="inlineStr">
        <is>
          <t>6002001 · Seguros de incendio</t>
        </is>
      </c>
      <c r="B239" s="30" t="n">
        <v>93.88</v>
      </c>
      <c r="C239" s="30" t="n">
        <v>-11.12</v>
      </c>
      <c r="D239" s="30" t="n">
        <v>-11.12</v>
      </c>
      <c r="E239" s="30" t="n">
        <v>-11.12</v>
      </c>
      <c r="F239" s="30" t="n">
        <v>-11.12</v>
      </c>
      <c r="G239" s="30" t="n">
        <v>-11.12</v>
      </c>
      <c r="H239" s="30" t="n">
        <v>-11.12</v>
      </c>
      <c r="I239" s="30" t="n">
        <v>-11.12</v>
      </c>
      <c r="J239" s="30">
        <f>SUM(B239:I239)</f>
        <v/>
      </c>
      <c r="K239" s="30" t="n">
        <v>-7.05</v>
      </c>
    </row>
    <row r="240">
      <c r="A240" t="inlineStr">
        <is>
          <t>6004001 · Seguros médicos</t>
        </is>
      </c>
      <c r="B240" s="30" t="n">
        <v>0</v>
      </c>
      <c r="C240" s="30" t="n">
        <v>0</v>
      </c>
      <c r="D240" s="30" t="n">
        <v>0</v>
      </c>
      <c r="E240" s="30" t="n">
        <v>0</v>
      </c>
      <c r="F240" s="30" t="n">
        <v>0</v>
      </c>
      <c r="G240" s="30" t="n">
        <v>0</v>
      </c>
      <c r="H240" s="30" t="n">
        <v>0</v>
      </c>
      <c r="I240" s="30" t="n">
        <v>-31.17</v>
      </c>
      <c r="J240" s="30">
        <f>SUM(B240:I240)</f>
        <v/>
      </c>
      <c r="K240" s="30" t="n">
        <v>0</v>
      </c>
    </row>
    <row r="241">
      <c r="A241" t="inlineStr">
        <is>
          <t>6005001 · Seguros todo riesgo</t>
        </is>
      </c>
      <c r="B241" s="30" t="n">
        <v>-45.77</v>
      </c>
      <c r="C241" s="30" t="n">
        <v>-68.8</v>
      </c>
      <c r="D241" s="30" t="n">
        <v>-173.8</v>
      </c>
      <c r="E241" s="30" t="n">
        <v>-72.13</v>
      </c>
      <c r="F241" s="30" t="n">
        <v>-79.13</v>
      </c>
      <c r="G241" s="30" t="n">
        <v>-75.45</v>
      </c>
      <c r="H241" s="30" t="n">
        <v>-72.13</v>
      </c>
      <c r="I241" s="30" t="n">
        <v>-75.63</v>
      </c>
      <c r="J241" s="30">
        <f>SUM(B241:I241)</f>
        <v/>
      </c>
      <c r="K241" s="30" t="n">
        <v>-106.3</v>
      </c>
    </row>
    <row r="242">
      <c r="A242" t="inlineStr">
        <is>
          <t>6102004 · Servicios de restaurantes</t>
        </is>
      </c>
      <c r="B242" s="30" t="n">
        <v>0</v>
      </c>
      <c r="C242" s="30" t="n">
        <v>0</v>
      </c>
      <c r="D242" s="30" t="n">
        <v>0</v>
      </c>
      <c r="E242" s="30" t="n">
        <v>0</v>
      </c>
      <c r="F242" s="30" t="n">
        <v>0</v>
      </c>
      <c r="G242" s="30" t="n">
        <v>0</v>
      </c>
      <c r="H242" s="30" t="n">
        <v>0</v>
      </c>
      <c r="I242" s="30" t="n">
        <v>-261.81</v>
      </c>
      <c r="J242" s="30">
        <f>SUM(B242:I242)</f>
        <v/>
      </c>
      <c r="K242" s="30" t="n">
        <v>-573.1</v>
      </c>
    </row>
    <row r="243">
      <c r="A243" t="inlineStr">
        <is>
          <t>6105001 · Hoteles</t>
        </is>
      </c>
      <c r="B243" s="30" t="n">
        <v>0</v>
      </c>
      <c r="C243" s="30" t="n">
        <v>0</v>
      </c>
      <c r="D243" s="30" t="n">
        <v>0</v>
      </c>
      <c r="E243" s="30" t="n">
        <v>0</v>
      </c>
      <c r="F243" s="30" t="n">
        <v>0</v>
      </c>
      <c r="G243" s="30" t="n">
        <v>-123.98</v>
      </c>
      <c r="H243" s="30" t="n">
        <v>0</v>
      </c>
      <c r="I243" s="30" t="n">
        <v>0</v>
      </c>
      <c r="J243" s="30">
        <f>SUM(B243:I243)</f>
        <v/>
      </c>
      <c r="K243" s="30" t="n">
        <v>0</v>
      </c>
    </row>
    <row r="244">
      <c r="A244" t="inlineStr">
        <is>
          <t>6106001 · Uso de estacionamiento</t>
        </is>
      </c>
      <c r="B244" s="30" t="n">
        <v>0</v>
      </c>
      <c r="C244" s="30" t="n">
        <v>0</v>
      </c>
      <c r="D244" s="30" t="n">
        <v>0</v>
      </c>
      <c r="E244" s="30" t="n">
        <v>0</v>
      </c>
      <c r="F244" s="30" t="n">
        <v>0</v>
      </c>
      <c r="G244" s="30" t="n">
        <v>0</v>
      </c>
      <c r="H244" s="30" t="n">
        <v>0</v>
      </c>
      <c r="I244" s="30" t="n">
        <v>0</v>
      </c>
      <c r="J244" s="30">
        <f>SUM(B244:I244)</f>
        <v/>
      </c>
      <c r="K244" s="30" t="n">
        <v>-15</v>
      </c>
    </row>
    <row r="245">
      <c r="A245" t="inlineStr">
        <is>
          <t>62.0100 · Purchasing - Product Category 01</t>
        </is>
      </c>
      <c r="B245" s="30" t="n">
        <v>0</v>
      </c>
      <c r="C245" s="30" t="n">
        <v>0</v>
      </c>
      <c r="D245" s="30" t="n">
        <v>0</v>
      </c>
      <c r="E245" s="30" t="n">
        <v>0</v>
      </c>
      <c r="F245" s="30" t="n">
        <v>0</v>
      </c>
      <c r="G245" s="30" t="n">
        <v>0</v>
      </c>
      <c r="H245" s="30" t="n">
        <v>0</v>
      </c>
      <c r="I245" s="30" t="n">
        <v>-328.59</v>
      </c>
      <c r="J245" s="30">
        <f>SUM(B245:I245)</f>
        <v/>
      </c>
      <c r="K245" s="30" t="n">
        <v>0</v>
      </c>
    </row>
    <row r="246">
      <c r="A246" t="inlineStr">
        <is>
          <t>6400001 · Internet</t>
        </is>
      </c>
      <c r="B246" s="30" t="n">
        <v>-76.7</v>
      </c>
      <c r="C246" s="30" t="n">
        <v>-34</v>
      </c>
      <c r="D246" s="30" t="n">
        <v>-14</v>
      </c>
      <c r="E246" s="30" t="n">
        <v>-26.17</v>
      </c>
      <c r="F246" s="30" t="n">
        <v>-65.61</v>
      </c>
      <c r="G246" s="30" t="n">
        <v>-23.81</v>
      </c>
      <c r="H246" s="30" t="n">
        <v>-32.12</v>
      </c>
      <c r="I246" s="30" t="n">
        <v>-40.84</v>
      </c>
      <c r="J246" s="30">
        <f>SUM(B246:I246)</f>
        <v/>
      </c>
      <c r="K246" s="30" t="n">
        <v>-767.87</v>
      </c>
    </row>
    <row r="247">
      <c r="A247" t="inlineStr">
        <is>
          <t>6400002 · Telefonía</t>
        </is>
      </c>
      <c r="B247" s="30" t="n">
        <v>-427.47</v>
      </c>
      <c r="C247" s="30" t="n">
        <v>-375.65</v>
      </c>
      <c r="D247" s="30" t="n">
        <v>-375.65</v>
      </c>
      <c r="E247" s="30" t="n">
        <v>-375.65</v>
      </c>
      <c r="F247" s="30" t="n">
        <v>-375.65</v>
      </c>
      <c r="G247" s="30" t="n">
        <v>-257.55</v>
      </c>
      <c r="H247" s="30" t="n">
        <v>-142.27</v>
      </c>
      <c r="I247" s="30" t="n">
        <v>-375.65</v>
      </c>
      <c r="J247" s="30">
        <f>SUM(B247:I247)</f>
        <v/>
      </c>
      <c r="K247" s="30" t="n">
        <v>-2226.55</v>
      </c>
    </row>
    <row r="248">
      <c r="A248" t="inlineStr">
        <is>
          <t>6701002 · Impuesto de Aviso de Operación</t>
        </is>
      </c>
      <c r="B248" s="30" t="n">
        <v>0</v>
      </c>
      <c r="C248" s="30" t="n">
        <v>0</v>
      </c>
      <c r="D248" s="30" t="n">
        <v>0</v>
      </c>
      <c r="E248" s="30" t="n">
        <v>0</v>
      </c>
      <c r="F248" s="30" t="n">
        <v>3856.31</v>
      </c>
      <c r="G248" s="30" t="n">
        <v>0</v>
      </c>
      <c r="H248" s="30" t="n">
        <v>0</v>
      </c>
      <c r="I248" s="30" t="n">
        <v>0</v>
      </c>
      <c r="J248" s="30">
        <f>SUM(B248:I248)</f>
        <v/>
      </c>
      <c r="K248" s="30" t="n">
        <v>-7530.99</v>
      </c>
    </row>
    <row r="249">
      <c r="A249" t="inlineStr">
        <is>
          <t>6701004 · Impuestos municipales</t>
        </is>
      </c>
      <c r="B249" s="30" t="n">
        <v>-617.38</v>
      </c>
      <c r="C249" s="30" t="n">
        <v>-60</v>
      </c>
      <c r="D249" s="30" t="n">
        <v>-1506.38</v>
      </c>
      <c r="E249" s="30" t="n">
        <v>-64</v>
      </c>
      <c r="F249" s="30" t="n">
        <v>-29.8</v>
      </c>
      <c r="G249" s="30" t="n">
        <v>-88</v>
      </c>
      <c r="H249" s="30" t="n">
        <v>-112</v>
      </c>
      <c r="I249" s="30" t="n">
        <v>-112</v>
      </c>
      <c r="J249" s="30">
        <f>SUM(B249:I249)</f>
        <v/>
      </c>
      <c r="K249" s="30" t="n">
        <v>-646.24</v>
      </c>
    </row>
    <row r="250">
      <c r="A250" t="inlineStr">
        <is>
          <t>6701005 · Multas tributarias</t>
        </is>
      </c>
      <c r="B250" s="30" t="n">
        <v>-50</v>
      </c>
      <c r="C250" s="30" t="n">
        <v>0</v>
      </c>
      <c r="D250" s="30" t="n">
        <v>0</v>
      </c>
      <c r="E250" s="30" t="n">
        <v>0</v>
      </c>
      <c r="F250" s="30" t="n">
        <v>0</v>
      </c>
      <c r="G250" s="30" t="n">
        <v>0</v>
      </c>
      <c r="H250" s="30" t="n">
        <v>0</v>
      </c>
      <c r="I250" s="30" t="n">
        <v>0</v>
      </c>
      <c r="J250" s="30">
        <f>SUM(B250:I250)</f>
        <v/>
      </c>
      <c r="K250" s="30" t="n">
        <v>-90</v>
      </c>
    </row>
    <row r="251">
      <c r="A251" t="inlineStr">
        <is>
          <t>6701006 · Recargos e intereses tributarios</t>
        </is>
      </c>
      <c r="B251" s="30" t="n">
        <v>-669.08</v>
      </c>
      <c r="C251" s="30" t="n">
        <v>-585.84</v>
      </c>
      <c r="D251" s="30" t="n">
        <v>0</v>
      </c>
      <c r="E251" s="30" t="n">
        <v>0</v>
      </c>
      <c r="F251" s="30" t="n">
        <v>0</v>
      </c>
      <c r="G251" s="30" t="n">
        <v>0</v>
      </c>
      <c r="H251" s="30" t="n">
        <v>0</v>
      </c>
      <c r="I251" s="30" t="n">
        <v>0</v>
      </c>
      <c r="J251" s="30">
        <f>SUM(B251:I251)</f>
        <v/>
      </c>
      <c r="K251" s="30" t="n">
        <v>-796.88</v>
      </c>
    </row>
    <row r="252">
      <c r="A252" t="inlineStr">
        <is>
          <t>6701007 · Impuestos aduanales</t>
        </is>
      </c>
      <c r="B252" s="30" t="n">
        <v>0</v>
      </c>
      <c r="C252" s="30" t="n">
        <v>0</v>
      </c>
      <c r="D252" s="30" t="n">
        <v>0</v>
      </c>
      <c r="E252" s="30" t="n">
        <v>0</v>
      </c>
      <c r="F252" s="30" t="n">
        <v>0</v>
      </c>
      <c r="G252" s="30" t="n">
        <v>0</v>
      </c>
      <c r="H252" s="30" t="n">
        <v>0</v>
      </c>
      <c r="I252" s="30" t="n">
        <v>0</v>
      </c>
      <c r="J252" s="30">
        <f>SUM(B252:I252)</f>
        <v/>
      </c>
      <c r="K252" s="30" t="n">
        <v>0</v>
      </c>
    </row>
    <row r="253">
      <c r="A253" t="inlineStr">
        <is>
          <t>6701009 · Tasa única</t>
        </is>
      </c>
      <c r="B253" s="30" t="n">
        <v>0</v>
      </c>
      <c r="C253" s="30" t="n">
        <v>0</v>
      </c>
      <c r="D253" s="30" t="n">
        <v>0</v>
      </c>
      <c r="E253" s="30" t="n">
        <v>0</v>
      </c>
      <c r="F253" s="30" t="n">
        <v>0</v>
      </c>
      <c r="G253" s="30" t="n">
        <v>0</v>
      </c>
      <c r="H253" s="30" t="n">
        <v>0</v>
      </c>
      <c r="I253" s="30" t="n">
        <v>0</v>
      </c>
      <c r="J253" s="30">
        <f>SUM(B253:I253)</f>
        <v/>
      </c>
      <c r="K253" s="30" t="n">
        <v>-300</v>
      </c>
    </row>
    <row r="254">
      <c r="A254" t="inlineStr">
        <is>
          <t>6702001 · ITBMS</t>
        </is>
      </c>
      <c r="B254" s="30" t="n">
        <v>0</v>
      </c>
      <c r="C254" s="30" t="n">
        <v>0</v>
      </c>
      <c r="D254" s="30" t="n">
        <v>0</v>
      </c>
      <c r="E254" s="30" t="n">
        <v>0</v>
      </c>
      <c r="F254" s="30" t="n">
        <v>0</v>
      </c>
      <c r="G254" s="30" t="n">
        <v>-4.5</v>
      </c>
      <c r="H254" s="30" t="n">
        <v>-41.09</v>
      </c>
      <c r="I254" s="30" t="n">
        <v>0</v>
      </c>
      <c r="J254" s="30">
        <f>SUM(B254:I254)</f>
        <v/>
      </c>
      <c r="K254" s="30" t="n">
        <v>-251.74</v>
      </c>
    </row>
    <row r="255">
      <c r="A255" t="inlineStr">
        <is>
          <t>6702002 · Impuesto Selectivo al Consumo</t>
        </is>
      </c>
      <c r="B255" s="30" t="n">
        <v>0</v>
      </c>
      <c r="C255" s="30" t="n">
        <v>0</v>
      </c>
      <c r="D255" s="30" t="n">
        <v>0</v>
      </c>
      <c r="E255" s="30" t="n">
        <v>0</v>
      </c>
      <c r="F255" s="30" t="n">
        <v>0</v>
      </c>
      <c r="G255" s="30" t="n">
        <v>0</v>
      </c>
      <c r="H255" s="30" t="n">
        <v>0</v>
      </c>
      <c r="I255" s="30" t="n">
        <v>0</v>
      </c>
      <c r="J255" s="30">
        <f>SUM(B255:I255)</f>
        <v/>
      </c>
      <c r="K255" s="30" t="n">
        <v>0</v>
      </c>
    </row>
    <row r="256">
      <c r="A256" t="inlineStr">
        <is>
          <t>6702003 · Impuesto sobre seguros</t>
        </is>
      </c>
      <c r="B256" s="30" t="n">
        <v>0</v>
      </c>
      <c r="C256" s="30" t="n">
        <v>0</v>
      </c>
      <c r="D256" s="30" t="n">
        <v>0</v>
      </c>
      <c r="E256" s="30" t="n">
        <v>0</v>
      </c>
      <c r="F256" s="30" t="n">
        <v>0</v>
      </c>
      <c r="G256" s="30" t="n">
        <v>0</v>
      </c>
      <c r="H256" s="30" t="n">
        <v>0</v>
      </c>
      <c r="I256" s="30" t="n">
        <v>0</v>
      </c>
      <c r="J256" s="30">
        <f>SUM(B256:I256)</f>
        <v/>
      </c>
      <c r="K256" s="30" t="n">
        <v>-0.93</v>
      </c>
    </row>
    <row r="257">
      <c r="A257" t="inlineStr">
        <is>
          <t>6702005 · ITBMS no deducible</t>
        </is>
      </c>
      <c r="B257" s="30" t="n">
        <v>-16.43</v>
      </c>
      <c r="C257" s="30" t="n">
        <v>-29.59</v>
      </c>
      <c r="D257" s="30" t="n">
        <v>-6.08</v>
      </c>
      <c r="E257" s="30" t="n">
        <v>-56.95</v>
      </c>
      <c r="F257" s="30" t="n">
        <v>-27.48</v>
      </c>
      <c r="G257" s="30" t="n">
        <v>-117.84</v>
      </c>
      <c r="H257" s="30" t="n">
        <v>-970.2</v>
      </c>
      <c r="I257" s="30" t="n">
        <v>-7.2</v>
      </c>
      <c r="J257" s="30">
        <f>SUM(B257:I257)</f>
        <v/>
      </c>
      <c r="K257" s="30" t="n">
        <v>0</v>
      </c>
    </row>
    <row r="258">
      <c r="A258" t="inlineStr">
        <is>
          <t>6703001 · Otros recargos</t>
        </is>
      </c>
      <c r="B258" s="30" t="n">
        <v>0</v>
      </c>
      <c r="C258" s="30" t="n">
        <v>-137.75</v>
      </c>
      <c r="D258" s="30" t="n">
        <v>0</v>
      </c>
      <c r="E258" s="30" t="n">
        <v>0</v>
      </c>
      <c r="F258" s="30" t="n">
        <v>0</v>
      </c>
      <c r="G258" s="30" t="n">
        <v>0</v>
      </c>
      <c r="H258" s="30" t="n">
        <v>-282.66</v>
      </c>
      <c r="I258" s="30" t="n">
        <v>282.66</v>
      </c>
      <c r="J258" s="30">
        <f>SUM(B258:I258)</f>
        <v/>
      </c>
      <c r="K258" s="30" t="n">
        <v>-14.42</v>
      </c>
    </row>
    <row r="259">
      <c r="A259" t="inlineStr">
        <is>
          <t>6801001 · Uniformes</t>
        </is>
      </c>
      <c r="B259" s="30" t="n">
        <v>0</v>
      </c>
      <c r="C259" s="30" t="n">
        <v>-39.75</v>
      </c>
      <c r="D259" s="30" t="n">
        <v>0</v>
      </c>
      <c r="E259" s="30" t="n">
        <v>0</v>
      </c>
      <c r="F259" s="30" t="n">
        <v>0</v>
      </c>
      <c r="G259" s="30" t="n">
        <v>0</v>
      </c>
      <c r="H259" s="30" t="n">
        <v>0</v>
      </c>
      <c r="I259" s="30" t="n">
        <v>-173.11</v>
      </c>
      <c r="J259" s="30">
        <f>SUM(B259:I259)</f>
        <v/>
      </c>
      <c r="K259" s="30" t="n">
        <v>-1565.97</v>
      </c>
    </row>
    <row r="260">
      <c r="A260" t="inlineStr">
        <is>
          <t>6802007 · Artículos decorativos</t>
        </is>
      </c>
      <c r="B260" s="30" t="n">
        <v>0</v>
      </c>
      <c r="C260" s="30" t="n">
        <v>0</v>
      </c>
      <c r="D260" s="30" t="n">
        <v>0</v>
      </c>
      <c r="E260" s="30" t="n">
        <v>0</v>
      </c>
      <c r="F260" s="30" t="n">
        <v>0</v>
      </c>
      <c r="G260" s="30" t="n">
        <v>0</v>
      </c>
      <c r="H260" s="30" t="n">
        <v>0</v>
      </c>
      <c r="I260" s="30" t="n">
        <v>0</v>
      </c>
      <c r="J260" s="30">
        <f>SUM(B260:I260)</f>
        <v/>
      </c>
      <c r="K260" s="30" t="n">
        <v>-24.98</v>
      </c>
    </row>
    <row r="261">
      <c r="A261" t="inlineStr">
        <is>
          <t>6802011 · Trapos, toallas y servilletas</t>
        </is>
      </c>
      <c r="B261" s="30" t="n">
        <v>0</v>
      </c>
      <c r="C261" s="30" t="n">
        <v>0</v>
      </c>
      <c r="D261" s="30" t="n">
        <v>0</v>
      </c>
      <c r="E261" s="30" t="n">
        <v>0</v>
      </c>
      <c r="F261" s="30" t="n">
        <v>-18</v>
      </c>
      <c r="G261" s="30" t="n">
        <v>-102.5</v>
      </c>
      <c r="H261" s="30" t="n">
        <v>-45</v>
      </c>
      <c r="I261" s="30" t="n">
        <v>0</v>
      </c>
      <c r="J261" s="30">
        <f>SUM(B261:I261)</f>
        <v/>
      </c>
      <c r="K261" s="30" t="n">
        <v>-9.4</v>
      </c>
    </row>
    <row r="262">
      <c r="A262" t="inlineStr">
        <is>
          <t>6802012 · Bolsas y cartuchos</t>
        </is>
      </c>
      <c r="B262" s="30" t="n">
        <v>0</v>
      </c>
      <c r="C262" s="30" t="n">
        <v>0</v>
      </c>
      <c r="D262" s="30" t="n">
        <v>0</v>
      </c>
      <c r="E262" s="30" t="n">
        <v>0</v>
      </c>
      <c r="F262" s="30" t="n">
        <v>0</v>
      </c>
      <c r="G262" s="30" t="n">
        <v>0</v>
      </c>
      <c r="H262" s="30" t="n">
        <v>0</v>
      </c>
      <c r="I262" s="30" t="n">
        <v>0</v>
      </c>
      <c r="J262" s="30">
        <f>SUM(B262:I262)</f>
        <v/>
      </c>
      <c r="K262" s="30" t="n">
        <v>-16.25</v>
      </c>
    </row>
    <row r="263">
      <c r="A263" t="inlineStr">
        <is>
          <t>6802016 · Telas</t>
        </is>
      </c>
      <c r="B263" s="30" t="n">
        <v>0</v>
      </c>
      <c r="C263" s="30" t="n">
        <v>0</v>
      </c>
      <c r="D263" s="30" t="n">
        <v>0</v>
      </c>
      <c r="E263" s="30" t="n">
        <v>-5.98</v>
      </c>
      <c r="F263" s="30" t="n">
        <v>0</v>
      </c>
      <c r="G263" s="30" t="n">
        <v>0</v>
      </c>
      <c r="H263" s="30" t="n">
        <v>0</v>
      </c>
      <c r="I263" s="30" t="n">
        <v>0</v>
      </c>
      <c r="J263" s="30">
        <f>SUM(B263:I263)</f>
        <v/>
      </c>
      <c r="K263" s="30" t="n">
        <v>-69.23999999999999</v>
      </c>
    </row>
    <row r="264">
      <c r="A264" t="inlineStr">
        <is>
          <t>6802017 · Insumos de oficina</t>
        </is>
      </c>
      <c r="B264" s="30" t="n">
        <v>0</v>
      </c>
      <c r="C264" s="30" t="n">
        <v>0</v>
      </c>
      <c r="D264" s="30" t="n">
        <v>0</v>
      </c>
      <c r="E264" s="30" t="n">
        <v>0</v>
      </c>
      <c r="F264" s="30" t="n">
        <v>0</v>
      </c>
      <c r="G264" s="30" t="n">
        <v>0</v>
      </c>
      <c r="H264" s="30" t="n">
        <v>0</v>
      </c>
      <c r="I264" s="30" t="n">
        <v>0</v>
      </c>
      <c r="J264" s="30">
        <f>SUM(B264:I264)</f>
        <v/>
      </c>
      <c r="K264" s="30" t="n">
        <v>-215.52</v>
      </c>
    </row>
    <row r="265">
      <c r="A265" t="inlineStr">
        <is>
          <t>6802018 · Manteles y servilletas</t>
        </is>
      </c>
      <c r="B265" s="30" t="n">
        <v>0</v>
      </c>
      <c r="C265" s="30" t="n">
        <v>0</v>
      </c>
      <c r="D265" s="30" t="n">
        <v>0</v>
      </c>
      <c r="E265" s="30" t="n">
        <v>0</v>
      </c>
      <c r="F265" s="30" t="n">
        <v>0</v>
      </c>
      <c r="G265" s="30" t="n">
        <v>0</v>
      </c>
      <c r="H265" s="30" t="n">
        <v>0</v>
      </c>
      <c r="I265" s="30" t="n">
        <v>0</v>
      </c>
      <c r="J265" s="30">
        <f>SUM(B265:I265)</f>
        <v/>
      </c>
      <c r="K265" s="30" t="n">
        <v>-37.98</v>
      </c>
    </row>
    <row r="266">
      <c r="A266" t="inlineStr">
        <is>
          <t>6802019 · Suministro de tienda</t>
        </is>
      </c>
      <c r="B266" s="30" t="n">
        <v>-845.52</v>
      </c>
      <c r="C266" s="30" t="n">
        <v>-812.23</v>
      </c>
      <c r="D266" s="30" t="n">
        <v>-225.03</v>
      </c>
      <c r="E266" s="30" t="n">
        <v>-373.8</v>
      </c>
      <c r="F266" s="30" t="n">
        <v>-533.71</v>
      </c>
      <c r="G266" s="30" t="n">
        <v>-571.9400000000001</v>
      </c>
      <c r="H266" s="30" t="n">
        <v>-164.89</v>
      </c>
      <c r="I266" s="30" t="n">
        <v>-90.09</v>
      </c>
      <c r="J266" s="30">
        <f>SUM(B266:I266)</f>
        <v/>
      </c>
      <c r="K266" s="30" t="n">
        <v>-8421.09</v>
      </c>
    </row>
    <row r="267">
      <c r="A267" t="inlineStr">
        <is>
          <t>6901000 · Impresión de documentos</t>
        </is>
      </c>
      <c r="B267" s="30" t="n">
        <v>0</v>
      </c>
      <c r="C267" s="30" t="n">
        <v>0</v>
      </c>
      <c r="D267" s="30" t="n">
        <v>0</v>
      </c>
      <c r="E267" s="30" t="n">
        <v>-5</v>
      </c>
      <c r="F267" s="30" t="n">
        <v>0</v>
      </c>
      <c r="G267" s="30" t="n">
        <v>-75.5</v>
      </c>
      <c r="H267" s="30" t="n">
        <v>0</v>
      </c>
      <c r="I267" s="30" t="n">
        <v>0</v>
      </c>
      <c r="J267" s="30">
        <f>SUM(B267:I267)</f>
        <v/>
      </c>
      <c r="K267" s="30" t="n">
        <v>-506.5</v>
      </c>
    </row>
    <row r="268">
      <c r="A268" t="inlineStr">
        <is>
          <t>6906003 · Impresión de láminas</t>
        </is>
      </c>
      <c r="B268" s="30" t="n">
        <v>0</v>
      </c>
      <c r="C268" s="30" t="n">
        <v>0</v>
      </c>
      <c r="D268" s="30" t="n">
        <v>0</v>
      </c>
      <c r="E268" s="30" t="n">
        <v>0</v>
      </c>
      <c r="F268" s="30" t="n">
        <v>0</v>
      </c>
      <c r="G268" s="30" t="n">
        <v>0</v>
      </c>
      <c r="H268" s="30" t="n">
        <v>-96</v>
      </c>
      <c r="I268" s="30" t="n">
        <v>0</v>
      </c>
      <c r="J268" s="30">
        <f>SUM(B268:I268)</f>
        <v/>
      </c>
      <c r="K268" s="30" t="n">
        <v>0</v>
      </c>
    </row>
    <row r="269">
      <c r="A269" t="inlineStr">
        <is>
          <t>6907001 · Impresión de etiquetas adhesivas</t>
        </is>
      </c>
      <c r="B269" s="30" t="n">
        <v>0</v>
      </c>
      <c r="C269" s="30" t="n">
        <v>0</v>
      </c>
      <c r="D269" s="30" t="n">
        <v>0</v>
      </c>
      <c r="E269" s="30" t="n">
        <v>0</v>
      </c>
      <c r="F269" s="30" t="n">
        <v>0</v>
      </c>
      <c r="G269" s="30" t="n">
        <v>0</v>
      </c>
      <c r="H269" s="30" t="n">
        <v>0</v>
      </c>
      <c r="I269" s="30" t="n">
        <v>0</v>
      </c>
      <c r="J269" s="30">
        <f>SUM(B269:I269)</f>
        <v/>
      </c>
      <c r="K269" s="30" t="n">
        <v>-284.45</v>
      </c>
    </row>
    <row r="270">
      <c r="A270" t="inlineStr">
        <is>
          <t>71.5402002 · Mensajerías terrestres (envíos a clientes)</t>
        </is>
      </c>
      <c r="B270" s="30" t="n">
        <v>-220</v>
      </c>
      <c r="C270" s="30" t="n">
        <v>-70</v>
      </c>
      <c r="D270" s="30" t="n">
        <v>-260.99</v>
      </c>
      <c r="E270" s="30" t="n">
        <v>-330</v>
      </c>
      <c r="F270" s="30" t="n">
        <v>-440</v>
      </c>
      <c r="G270" s="30" t="n">
        <v>0</v>
      </c>
      <c r="H270" s="30" t="n">
        <v>-202.5</v>
      </c>
      <c r="I270" s="30" t="n">
        <v>-220</v>
      </c>
      <c r="J270" s="30">
        <f>SUM(B270:I270)</f>
        <v/>
      </c>
      <c r="K270" s="30" t="n">
        <v>-8227.280000000001</v>
      </c>
    </row>
    <row r="271">
      <c r="A271" t="inlineStr">
        <is>
          <t>71.6802005 · Cajas</t>
        </is>
      </c>
      <c r="B271" s="30" t="n">
        <v>0</v>
      </c>
      <c r="C271" s="30" t="n">
        <v>0</v>
      </c>
      <c r="D271" s="30" t="n">
        <v>0</v>
      </c>
      <c r="E271" s="30" t="n">
        <v>0</v>
      </c>
      <c r="F271" s="30" t="n">
        <v>0</v>
      </c>
      <c r="G271" s="30" t="n">
        <v>0</v>
      </c>
      <c r="H271" s="30" t="n">
        <v>0</v>
      </c>
      <c r="I271" s="30" t="n">
        <v>0</v>
      </c>
      <c r="J271" s="30">
        <f>SUM(B271:I271)</f>
        <v/>
      </c>
      <c r="K271" s="30" t="n">
        <v>-179.4</v>
      </c>
    </row>
    <row r="272">
      <c r="A272" t="inlineStr">
        <is>
          <t>71.6802014 · Estuches paara lentes</t>
        </is>
      </c>
      <c r="B272" s="30" t="n">
        <v>0</v>
      </c>
      <c r="C272" s="30" t="n">
        <v>0</v>
      </c>
      <c r="D272" s="30" t="n">
        <v>0</v>
      </c>
      <c r="E272" s="30" t="n">
        <v>0</v>
      </c>
      <c r="F272" s="30" t="n">
        <v>-150</v>
      </c>
      <c r="G272" s="30" t="n">
        <v>-13.5</v>
      </c>
      <c r="H272" s="30" t="n">
        <v>-84.8</v>
      </c>
      <c r="I272" s="30" t="n">
        <v>-57.78</v>
      </c>
      <c r="J272" s="30">
        <f>SUM(B272:I272)</f>
        <v/>
      </c>
      <c r="K272" s="30" t="n">
        <v>0</v>
      </c>
    </row>
    <row r="273">
      <c r="A273" t="inlineStr">
        <is>
          <t>7102002 · Ajuste por valor neto realializable del inventario</t>
        </is>
      </c>
      <c r="B273" s="30" t="n">
        <v>0</v>
      </c>
      <c r="C273" s="30" t="n">
        <v>0</v>
      </c>
      <c r="D273" s="30" t="n">
        <v>0</v>
      </c>
      <c r="E273" s="30" t="n">
        <v>-6.21</v>
      </c>
      <c r="F273" s="30" t="n">
        <v>0</v>
      </c>
      <c r="G273" s="30" t="n">
        <v>0</v>
      </c>
      <c r="H273" s="30" t="n">
        <v>0.01</v>
      </c>
      <c r="I273" s="30" t="n">
        <v>0</v>
      </c>
      <c r="J273" s="30">
        <f>SUM(B273:I273)</f>
        <v/>
      </c>
      <c r="K273" s="30" t="n">
        <v>0</v>
      </c>
    </row>
    <row r="274">
      <c r="A274" t="inlineStr">
        <is>
          <t>7104000 · Comisiones por transacciones / ventas</t>
        </is>
      </c>
      <c r="B274" s="30" t="n">
        <v>-774.78</v>
      </c>
      <c r="C274" s="30" t="n">
        <v>-892.9400000000001</v>
      </c>
      <c r="D274" s="30" t="n">
        <v>-851.01</v>
      </c>
      <c r="E274" s="30" t="n">
        <v>-986.7</v>
      </c>
      <c r="F274" s="30" t="n">
        <v>-975.33</v>
      </c>
      <c r="G274" s="30" t="n">
        <v>-873.34</v>
      </c>
      <c r="H274" s="30" t="n">
        <v>-1148.26</v>
      </c>
      <c r="I274" s="30" t="n">
        <v>-1509.62</v>
      </c>
      <c r="J274" s="30">
        <f>SUM(B274:I274)</f>
        <v/>
      </c>
      <c r="K274" s="30" t="n">
        <v>-6483.89</v>
      </c>
    </row>
    <row r="275">
      <c r="A275" t="inlineStr">
        <is>
          <t>7201001 · Cash Difference Loss</t>
        </is>
      </c>
      <c r="B275" s="30" t="n">
        <v>-36.9</v>
      </c>
      <c r="C275" s="30" t="n">
        <v>-53.07</v>
      </c>
      <c r="D275" s="30" t="n">
        <v>-91.12</v>
      </c>
      <c r="E275" s="30" t="n">
        <v>-1645.46</v>
      </c>
      <c r="F275" s="30" t="n">
        <v>-2829.29</v>
      </c>
      <c r="G275" s="30" t="n">
        <v>-1163.6</v>
      </c>
      <c r="H275" s="30" t="n">
        <v>-203.14</v>
      </c>
      <c r="I275" s="30" t="n">
        <v>197.28</v>
      </c>
      <c r="J275" s="30">
        <f>SUM(B275:I275)</f>
        <v/>
      </c>
      <c r="K275" s="30" t="n">
        <v>-13607.7</v>
      </c>
    </row>
    <row r="276">
      <c r="A276" t="inlineStr">
        <is>
          <t>7202006 · Donaciones a personas</t>
        </is>
      </c>
      <c r="B276" s="30" t="n">
        <v>0</v>
      </c>
      <c r="C276" s="30" t="n">
        <v>0</v>
      </c>
      <c r="D276" s="30" t="n">
        <v>0</v>
      </c>
      <c r="E276" s="30" t="n">
        <v>0</v>
      </c>
      <c r="F276" s="30" t="n">
        <v>0</v>
      </c>
      <c r="G276" s="30" t="n">
        <v>-1081.77</v>
      </c>
      <c r="H276" s="30" t="n">
        <v>0</v>
      </c>
      <c r="I276" s="30" t="n">
        <v>0</v>
      </c>
      <c r="J276" s="30">
        <f>SUM(B276:I276)</f>
        <v/>
      </c>
      <c r="K276" s="30" t="n">
        <v>-541.88</v>
      </c>
    </row>
    <row r="277">
      <c r="A277" t="inlineStr">
        <is>
          <t>7203001 · Cuota de asociado</t>
        </is>
      </c>
      <c r="B277" s="30" t="n">
        <v>0</v>
      </c>
      <c r="C277" s="30" t="n">
        <v>0</v>
      </c>
      <c r="D277" s="30" t="n">
        <v>0</v>
      </c>
      <c r="E277" s="30" t="n">
        <v>0</v>
      </c>
      <c r="F277" s="30" t="n">
        <v>0</v>
      </c>
      <c r="G277" s="30" t="n">
        <v>-134.74</v>
      </c>
      <c r="H277" s="30" t="n">
        <v>0</v>
      </c>
      <c r="I277" s="30" t="n">
        <v>0</v>
      </c>
      <c r="J277" s="30">
        <f>SUM(B277:I277)</f>
        <v/>
      </c>
      <c r="K277" s="30" t="n">
        <v>0</v>
      </c>
    </row>
    <row r="278">
      <c r="A278" t="inlineStr">
        <is>
          <t>7204003 · Comisiones Bancarias</t>
        </is>
      </c>
      <c r="B278" s="30" t="n">
        <v>0</v>
      </c>
      <c r="C278" s="30" t="n">
        <v>0</v>
      </c>
      <c r="D278" s="30" t="n">
        <v>0</v>
      </c>
      <c r="E278" s="30" t="n">
        <v>0</v>
      </c>
      <c r="F278" s="30" t="n">
        <v>0</v>
      </c>
      <c r="G278" s="30" t="n">
        <v>0</v>
      </c>
      <c r="H278" s="30" t="n">
        <v>-1.21</v>
      </c>
      <c r="I278" s="30" t="n">
        <v>-11.2</v>
      </c>
      <c r="J278" s="30">
        <f>SUM(B278:I278)</f>
        <v/>
      </c>
      <c r="K278" s="30" t="n">
        <v>0</v>
      </c>
    </row>
    <row r="279">
      <c r="A279" t="inlineStr">
        <is>
          <t>75.4900001 · Comisiones de transacciones</t>
        </is>
      </c>
      <c r="B279" s="30" t="n">
        <v>0</v>
      </c>
      <c r="C279" s="30" t="n">
        <v>0</v>
      </c>
      <c r="D279" s="30" t="n">
        <v>260.72</v>
      </c>
      <c r="E279" s="30" t="n">
        <v>-7.49</v>
      </c>
      <c r="F279" s="30" t="n">
        <v>1.6</v>
      </c>
      <c r="G279" s="30" t="n">
        <v>-18.08</v>
      </c>
      <c r="H279" s="30" t="n">
        <v>-7.34</v>
      </c>
      <c r="I279" s="30" t="n">
        <v>-28</v>
      </c>
      <c r="J279" s="30">
        <f>SUM(B279:I279)</f>
        <v/>
      </c>
      <c r="K279" s="30" t="n">
        <v>0</v>
      </c>
    </row>
    <row r="280">
      <c r="A280" t="inlineStr">
        <is>
          <t>75.6504003 · Certificados digitales</t>
        </is>
      </c>
      <c r="B280" s="30" t="n">
        <v>0</v>
      </c>
      <c r="C280" s="30" t="n">
        <v>0</v>
      </c>
      <c r="D280" s="30" t="n">
        <v>0</v>
      </c>
      <c r="E280" s="30" t="n">
        <v>0</v>
      </c>
      <c r="F280" s="30" t="n">
        <v>0</v>
      </c>
      <c r="G280" s="30" t="n">
        <v>0</v>
      </c>
      <c r="H280" s="30" t="n">
        <v>0</v>
      </c>
      <c r="I280" s="30" t="n">
        <v>0</v>
      </c>
      <c r="J280" s="30">
        <f>SUM(B280:I280)</f>
        <v/>
      </c>
      <c r="K280" s="30" t="n">
        <v>0</v>
      </c>
    </row>
    <row r="281">
      <c r="A281" t="inlineStr">
        <is>
          <t>75.6801004 · Gafas</t>
        </is>
      </c>
      <c r="B281" s="30" t="n">
        <v>0</v>
      </c>
      <c r="C281" s="30" t="n">
        <v>0</v>
      </c>
      <c r="D281" s="30" t="n">
        <v>0</v>
      </c>
      <c r="E281" s="30" t="n">
        <v>0</v>
      </c>
      <c r="F281" s="30" t="n">
        <v>0</v>
      </c>
      <c r="G281" s="30" t="n">
        <v>0</v>
      </c>
      <c r="H281" s="30" t="n">
        <v>0</v>
      </c>
      <c r="I281" s="30" t="n">
        <v>0</v>
      </c>
      <c r="J281" s="30">
        <f>SUM(B281:I281)</f>
        <v/>
      </c>
      <c r="K281" s="30" t="n">
        <v>550</v>
      </c>
    </row>
    <row r="282">
      <c r="A282" t="inlineStr">
        <is>
          <t>75.6802001 · Libros</t>
        </is>
      </c>
      <c r="B282" s="30" t="n">
        <v>-350</v>
      </c>
      <c r="C282" s="30" t="n">
        <v>-775.33</v>
      </c>
      <c r="D282" s="30" t="n">
        <v>0</v>
      </c>
      <c r="E282" s="30" t="n">
        <v>0</v>
      </c>
      <c r="F282" s="30" t="n">
        <v>0</v>
      </c>
      <c r="G282" s="30" t="n">
        <v>0</v>
      </c>
      <c r="H282" s="30" t="n">
        <v>0</v>
      </c>
      <c r="I282" s="30" t="n">
        <v>0</v>
      </c>
      <c r="J282" s="30">
        <f>SUM(B282:I282)</f>
        <v/>
      </c>
      <c r="K282" s="30" t="n">
        <v>-9360.15</v>
      </c>
    </row>
    <row r="283">
      <c r="A283" t="inlineStr">
        <is>
          <t>75.6802002 · Ambientación musical tiendas</t>
        </is>
      </c>
      <c r="B283" s="30" t="n">
        <v>0</v>
      </c>
      <c r="C283" s="30" t="n">
        <v>0</v>
      </c>
      <c r="D283" s="30" t="n">
        <v>0</v>
      </c>
      <c r="E283" s="30" t="n">
        <v>-12.99</v>
      </c>
      <c r="F283" s="30" t="n">
        <v>0</v>
      </c>
      <c r="G283" s="30" t="n">
        <v>0</v>
      </c>
      <c r="H283" s="30" t="n">
        <v>0</v>
      </c>
      <c r="I283" s="30" t="n">
        <v>0</v>
      </c>
      <c r="J283" s="30">
        <f>SUM(B283:I283)</f>
        <v/>
      </c>
      <c r="K283" s="30" t="n">
        <v>0</v>
      </c>
    </row>
    <row r="284">
      <c r="A284" t="inlineStr">
        <is>
          <t>7800008 · Servicios de restaurantes</t>
        </is>
      </c>
      <c r="B284" s="30" t="n">
        <v>0</v>
      </c>
      <c r="C284" s="30" t="n">
        <v>0</v>
      </c>
      <c r="D284" s="30" t="n">
        <v>0</v>
      </c>
      <c r="E284" s="30" t="n">
        <v>0</v>
      </c>
      <c r="F284" s="30" t="n">
        <v>0</v>
      </c>
      <c r="G284" s="30" t="n">
        <v>0</v>
      </c>
      <c r="H284" s="30" t="n">
        <v>0</v>
      </c>
      <c r="I284" s="30" t="n">
        <v>0</v>
      </c>
      <c r="J284" s="30">
        <f>SUM(B284:I284)</f>
        <v/>
      </c>
      <c r="K284" s="30" t="n">
        <v>0</v>
      </c>
    </row>
    <row r="285">
      <c r="A285" t="inlineStr">
        <is>
          <t>7910001 · Operación / Deterioro de activos / Pérdidas esperadas</t>
        </is>
      </c>
      <c r="B285" s="30" t="n">
        <v>0</v>
      </c>
      <c r="C285" s="30" t="n">
        <v>0</v>
      </c>
      <c r="D285" s="30" t="n">
        <v>0</v>
      </c>
      <c r="E285" s="30" t="n">
        <v>0</v>
      </c>
      <c r="F285" s="30" t="n">
        <v>-6952.3</v>
      </c>
      <c r="G285" s="30" t="n">
        <v>1976.89</v>
      </c>
      <c r="H285" s="30" t="n">
        <v>0</v>
      </c>
      <c r="I285" s="30" t="n">
        <v>50.82</v>
      </c>
      <c r="J285" s="30">
        <f>SUM(B285:I285)</f>
        <v/>
      </c>
      <c r="K285" s="30" t="n">
        <v>0</v>
      </c>
    </row>
    <row r="286">
      <c r="A286" t="inlineStr">
        <is>
          <t>7920000 · Operación / Resultado por baja de activo / Otros</t>
        </is>
      </c>
      <c r="B286" s="30" t="n">
        <v>0</v>
      </c>
      <c r="C286" s="30" t="n">
        <v>0</v>
      </c>
      <c r="D286" s="30" t="n">
        <v>0</v>
      </c>
      <c r="E286" s="30" t="n">
        <v>0</v>
      </c>
      <c r="F286" s="30" t="n">
        <v>0</v>
      </c>
      <c r="G286" s="30" t="n">
        <v>0</v>
      </c>
      <c r="H286" s="30" t="n">
        <v>-2373.82</v>
      </c>
      <c r="I286" s="30" t="n">
        <v>0</v>
      </c>
      <c r="J286" s="30">
        <f>SUM(B286:I286)</f>
        <v/>
      </c>
      <c r="K286" s="30" t="n">
        <v>83.84999999999999</v>
      </c>
    </row>
    <row r="287">
      <c r="A287" t="inlineStr">
        <is>
          <t>7940001 · Pérdida por diferencia de cambio</t>
        </is>
      </c>
      <c r="B287" s="30" t="n">
        <v>-204.91</v>
      </c>
      <c r="C287" s="30" t="n">
        <v>-338.17</v>
      </c>
      <c r="D287" s="30" t="n">
        <v>-34.22</v>
      </c>
      <c r="E287" s="30" t="n">
        <v>-73.63</v>
      </c>
      <c r="F287" s="30" t="n">
        <v>-15.28</v>
      </c>
      <c r="G287" s="30" t="n">
        <v>-11.78</v>
      </c>
      <c r="H287" s="30" t="n">
        <v>-59.42</v>
      </c>
      <c r="I287" s="30" t="n">
        <v>-19.39</v>
      </c>
      <c r="J287" s="30">
        <f>SUM(B287:I287)</f>
        <v/>
      </c>
      <c r="K287" s="30" t="n">
        <v>-393.6</v>
      </c>
    </row>
    <row r="288">
      <c r="A288" t="inlineStr">
        <is>
          <t>7950000 · Interest earned, obtained, perceived</t>
        </is>
      </c>
      <c r="B288" s="30" t="n">
        <v>10.9</v>
      </c>
      <c r="C288" s="30" t="n">
        <v>37.22</v>
      </c>
      <c r="D288" s="30" t="n">
        <v>34.68</v>
      </c>
      <c r="E288" s="30" t="n">
        <v>11.13</v>
      </c>
      <c r="F288" s="30" t="n">
        <v>17.54</v>
      </c>
      <c r="G288" s="30" t="n">
        <v>24.2</v>
      </c>
      <c r="H288" s="30" t="n">
        <v>11.65</v>
      </c>
      <c r="I288" s="30" t="n">
        <v>9.609999999999999</v>
      </c>
      <c r="J288" s="30">
        <f>SUM(B288:I288)</f>
        <v/>
      </c>
      <c r="K288" s="30" t="n">
        <v>472.69</v>
      </c>
    </row>
    <row r="289">
      <c r="A289" s="24" t="inlineStr">
        <is>
          <t>(-) D&amp;A</t>
        </is>
      </c>
      <c r="B289" s="34" t="n">
        <v>-9139.25</v>
      </c>
      <c r="C289" s="34" t="n">
        <v>-9139.02</v>
      </c>
      <c r="D289" s="34" t="n">
        <v>-9140.85</v>
      </c>
      <c r="E289" s="34" t="n">
        <v>-9152.549999999999</v>
      </c>
      <c r="F289" s="34" t="n">
        <v>-9194.6</v>
      </c>
      <c r="G289" s="34" t="n">
        <v>-9447.33</v>
      </c>
      <c r="H289" s="34" t="n">
        <v>-9934.5</v>
      </c>
      <c r="I289" s="34" t="n">
        <v>-9652.469999999999</v>
      </c>
      <c r="J289" s="34">
        <f>SUM(B289:I289)</f>
        <v/>
      </c>
      <c r="K289" s="34" t="n">
        <v>-55169.28</v>
      </c>
    </row>
    <row r="290">
      <c r="A290" t="inlineStr">
        <is>
          <t>7001001 · Amortización de equipos</t>
        </is>
      </c>
      <c r="B290" s="30" t="n">
        <v>-1333.85</v>
      </c>
      <c r="C290" s="30" t="n">
        <v>-1333.72</v>
      </c>
      <c r="D290" s="30" t="n">
        <v>-1335.54</v>
      </c>
      <c r="E290" s="30" t="n">
        <v>-1347.16</v>
      </c>
      <c r="F290" s="30" t="n">
        <v>-1347.15</v>
      </c>
      <c r="G290" s="30" t="n">
        <v>-1347.21</v>
      </c>
      <c r="H290" s="30" t="n">
        <v>-1347.14</v>
      </c>
      <c r="I290" s="30" t="n">
        <v>-1347.12</v>
      </c>
      <c r="J290" s="30">
        <f>SUM(B290:I290)</f>
        <v/>
      </c>
      <c r="K290" s="30" t="n">
        <v>-10475.64</v>
      </c>
    </row>
    <row r="291">
      <c r="A291" t="inlineStr">
        <is>
          <t>7001002 · Amortización de mobiliarios</t>
        </is>
      </c>
      <c r="B291" s="30" t="n">
        <v>-984.61</v>
      </c>
      <c r="C291" s="30" t="n">
        <v>-984.51</v>
      </c>
      <c r="D291" s="30" t="n">
        <v>-984.58</v>
      </c>
      <c r="E291" s="30" t="n">
        <v>-984.61</v>
      </c>
      <c r="F291" s="30" t="n">
        <v>-1026.72</v>
      </c>
      <c r="G291" s="30" t="n">
        <v>-1279.34</v>
      </c>
      <c r="H291" s="30" t="n">
        <v>-1312.48</v>
      </c>
      <c r="I291" s="30" t="n">
        <v>-1243.83</v>
      </c>
      <c r="J291" s="30">
        <f>SUM(B291:I291)</f>
        <v/>
      </c>
      <c r="K291" s="30" t="n">
        <v>-8864.139999999999</v>
      </c>
    </row>
    <row r="292">
      <c r="A292" t="inlineStr">
        <is>
          <t>7001003 · Amortización de mejoras</t>
        </is>
      </c>
      <c r="B292" s="30" t="n">
        <v>-6808.04</v>
      </c>
      <c r="C292" s="30" t="n">
        <v>-6808.04</v>
      </c>
      <c r="D292" s="30" t="n">
        <v>-6807.98</v>
      </c>
      <c r="E292" s="30" t="n">
        <v>-6808.03</v>
      </c>
      <c r="F292" s="30" t="n">
        <v>-6807.98</v>
      </c>
      <c r="G292" s="30" t="n">
        <v>-6808.03</v>
      </c>
      <c r="H292" s="30" t="n">
        <v>-7262.13</v>
      </c>
      <c r="I292" s="30" t="n">
        <v>-7049.59</v>
      </c>
      <c r="J292" s="30">
        <f>SUM(B292:I292)</f>
        <v/>
      </c>
      <c r="K292" s="30" t="n">
        <v>-35064.88</v>
      </c>
    </row>
    <row r="293">
      <c r="A293" t="inlineStr">
        <is>
          <t>7001011 · Amortización de licencias informaticas</t>
        </is>
      </c>
      <c r="B293" s="30" t="n">
        <v>-12.75</v>
      </c>
      <c r="C293" s="30" t="n">
        <v>-12.75</v>
      </c>
      <c r="D293" s="30" t="n">
        <v>-12.75</v>
      </c>
      <c r="E293" s="30" t="n">
        <v>-12.75</v>
      </c>
      <c r="F293" s="30" t="n">
        <v>-12.75</v>
      </c>
      <c r="G293" s="30" t="n">
        <v>-12.75</v>
      </c>
      <c r="H293" s="30" t="n">
        <v>-12.75</v>
      </c>
      <c r="I293" s="30" t="n">
        <v>-11.93</v>
      </c>
      <c r="J293" s="30">
        <f>SUM(B293:I293)</f>
        <v/>
      </c>
      <c r="K293" s="30" t="n">
        <v>-764.62</v>
      </c>
    </row>
    <row r="294">
      <c r="A294" s="24" t="inlineStr">
        <is>
          <t>(-) Financiamiento</t>
        </is>
      </c>
      <c r="B294" s="34" t="n">
        <v>-2018.81</v>
      </c>
      <c r="C294" s="34" t="n">
        <v>-1817.17</v>
      </c>
      <c r="D294" s="34" t="n">
        <v>-1279.95</v>
      </c>
      <c r="E294" s="34" t="n">
        <v>-925.48</v>
      </c>
      <c r="F294" s="34" t="n">
        <v>-1136.97</v>
      </c>
      <c r="G294" s="34" t="n">
        <v>-920.3</v>
      </c>
      <c r="H294" s="34" t="n">
        <v>-703.3</v>
      </c>
      <c r="I294" s="34" t="n">
        <v>-1038.28</v>
      </c>
      <c r="J294" s="34">
        <f>SUM(B294:I294)</f>
        <v/>
      </c>
      <c r="K294" s="34" t="n">
        <v>-10328.64</v>
      </c>
    </row>
    <row r="295">
      <c r="A295" t="inlineStr">
        <is>
          <t xml:space="preserve">6301000 · Comisiones por transacciones </t>
        </is>
      </c>
      <c r="B295" s="30" t="n">
        <v>-553.4299999999999</v>
      </c>
      <c r="C295" s="30" t="n">
        <v>-1483.95</v>
      </c>
      <c r="D295" s="30" t="n">
        <v>-928.7</v>
      </c>
      <c r="E295" s="30" t="n">
        <v>-916.91</v>
      </c>
      <c r="F295" s="30" t="n">
        <v>-603.79</v>
      </c>
      <c r="G295" s="30" t="n">
        <v>-527.12</v>
      </c>
      <c r="H295" s="30" t="n">
        <v>-458.54</v>
      </c>
      <c r="I295" s="30" t="n">
        <v>-669.29</v>
      </c>
      <c r="J295" s="30">
        <f>SUM(B295:I295)</f>
        <v/>
      </c>
      <c r="K295" s="30" t="n">
        <v>-5578.59</v>
      </c>
    </row>
    <row r="296">
      <c r="A296" t="inlineStr">
        <is>
          <t>82.01.0 · Financiación / FECI</t>
        </is>
      </c>
      <c r="B296" s="30" t="n">
        <v>-5.47</v>
      </c>
      <c r="C296" s="30" t="n">
        <v>-6.66</v>
      </c>
      <c r="D296" s="30" t="n">
        <v>-159.48</v>
      </c>
      <c r="E296" s="30" t="n">
        <v>-8.57</v>
      </c>
      <c r="F296" s="30" t="n">
        <v>-23.19</v>
      </c>
      <c r="G296" s="30" t="n">
        <v>-37.48</v>
      </c>
      <c r="H296" s="30" t="n">
        <v>-8.25</v>
      </c>
      <c r="I296" s="30" t="n">
        <v>-8.99</v>
      </c>
      <c r="J296" s="30">
        <f>SUM(B296:I296)</f>
        <v/>
      </c>
      <c r="K296" s="30" t="n">
        <v>0</v>
      </c>
    </row>
    <row r="297">
      <c r="A297" t="inlineStr">
        <is>
          <t>82.02.0 · Financiación / Intereses bancarios</t>
        </is>
      </c>
      <c r="B297" s="30" t="n">
        <v>-208.99</v>
      </c>
      <c r="C297" s="30" t="n">
        <v>-301.35</v>
      </c>
      <c r="D297" s="30" t="n">
        <v>-191.77</v>
      </c>
      <c r="E297" s="30" t="n">
        <v>0</v>
      </c>
      <c r="F297" s="30" t="n">
        <v>-509.99</v>
      </c>
      <c r="G297" s="30" t="n">
        <v>-355.7</v>
      </c>
      <c r="H297" s="30" t="n">
        <v>-236.51</v>
      </c>
      <c r="I297" s="30" t="n">
        <v>-360</v>
      </c>
      <c r="J297" s="30">
        <f>SUM(B297:I297)</f>
        <v/>
      </c>
      <c r="K297" s="30" t="n">
        <v>-393.31</v>
      </c>
    </row>
    <row r="298">
      <c r="A298" t="inlineStr">
        <is>
          <t>82.05.0 · Financiación / Cargos financieros</t>
        </is>
      </c>
      <c r="B298" s="30" t="n">
        <v>0</v>
      </c>
      <c r="C298" s="30" t="n">
        <v>-25.21</v>
      </c>
      <c r="D298" s="30" t="n">
        <v>0</v>
      </c>
      <c r="E298" s="30" t="n">
        <v>0</v>
      </c>
      <c r="F298" s="30" t="n">
        <v>0</v>
      </c>
      <c r="G298" s="30" t="n">
        <v>0</v>
      </c>
      <c r="H298" s="30" t="n">
        <v>0</v>
      </c>
      <c r="I298" s="30" t="n">
        <v>0</v>
      </c>
      <c r="J298" s="30">
        <f>SUM(B298:I298)</f>
        <v/>
      </c>
      <c r="K298" s="30" t="n">
        <v>-49.95</v>
      </c>
    </row>
    <row r="299">
      <c r="A299" t="inlineStr">
        <is>
          <t>82.06.0 · Financiación / Intereses comerciales</t>
        </is>
      </c>
      <c r="B299" s="30" t="n">
        <v>-1250.92</v>
      </c>
      <c r="C299" s="30" t="n">
        <v>0</v>
      </c>
      <c r="D299" s="30" t="n">
        <v>0</v>
      </c>
      <c r="E299" s="30" t="n">
        <v>0</v>
      </c>
      <c r="F299" s="30" t="n">
        <v>0</v>
      </c>
      <c r="G299" s="30" t="n">
        <v>0</v>
      </c>
      <c r="H299" s="30" t="n">
        <v>0</v>
      </c>
      <c r="I299" s="30" t="n">
        <v>0</v>
      </c>
      <c r="J299" s="30">
        <f>SUM(B299:I299)</f>
        <v/>
      </c>
      <c r="K299" s="30" t="n">
        <v>-4266.27</v>
      </c>
    </row>
    <row r="300">
      <c r="A300" t="inlineStr">
        <is>
          <t>82.10.0 · Financiación / Costos de transacción</t>
        </is>
      </c>
      <c r="B300" s="30" t="n">
        <v>0</v>
      </c>
      <c r="C300" s="30" t="n">
        <v>0</v>
      </c>
      <c r="D300" s="30" t="n">
        <v>0</v>
      </c>
      <c r="E300" s="30" t="n">
        <v>0</v>
      </c>
      <c r="F300" s="30" t="n">
        <v>0</v>
      </c>
      <c r="G300" s="30" t="n">
        <v>0</v>
      </c>
      <c r="H300" s="30" t="n">
        <v>0</v>
      </c>
      <c r="I300" s="30" t="n">
        <v>0</v>
      </c>
      <c r="J300" s="30">
        <f>SUM(B300:I300)</f>
        <v/>
      </c>
      <c r="K300" s="30" t="n">
        <v>-40.52</v>
      </c>
    </row>
    <row r="303">
      <c r="A303" s="25" t="inlineStr">
        <is>
          <t>6 · DETALLE BALANCE POR SUBCUENTA (saldo acumulado a fin de mes)</t>
        </is>
      </c>
      <c r="B303" s="26" t="n"/>
      <c r="C303" s="26" t="n"/>
      <c r="D303" s="26" t="n"/>
      <c r="E303" s="26" t="n"/>
      <c r="F303" s="26" t="n"/>
      <c r="G303" s="26" t="n"/>
      <c r="H303" s="26" t="n"/>
      <c r="I303" s="26" t="n"/>
      <c r="J303" s="26" t="n"/>
      <c r="K303" s="26" t="n"/>
    </row>
    <row r="304">
      <c r="A304" s="27" t="inlineStr">
        <is>
          <t>Activos en débito (+), pasivos/patrimonio en crédito (+) · FY-25 = cierre dic-25</t>
        </is>
      </c>
    </row>
    <row r="305">
      <c r="A305" s="28" t="inlineStr">
        <is>
          <t>Código · Cuenta</t>
        </is>
      </c>
      <c r="B305" s="29" t="inlineStr">
        <is>
          <t>ene-26</t>
        </is>
      </c>
      <c r="C305" s="29" t="inlineStr">
        <is>
          <t>feb-26</t>
        </is>
      </c>
      <c r="D305" s="29" t="inlineStr">
        <is>
          <t>mar-26</t>
        </is>
      </c>
      <c r="E305" s="29" t="inlineStr">
        <is>
          <t>abr-26</t>
        </is>
      </c>
      <c r="F305" s="29" t="inlineStr">
        <is>
          <t>may-26</t>
        </is>
      </c>
      <c r="G305" s="29" t="inlineStr">
        <is>
          <t>jun-26</t>
        </is>
      </c>
      <c r="H305" s="29" t="inlineStr">
        <is>
          <t>jul-26</t>
        </is>
      </c>
      <c r="I305" s="29" t="inlineStr">
        <is>
          <t>ago-26</t>
        </is>
      </c>
      <c r="J305" s="29" t="inlineStr">
        <is>
          <t>YTD-26</t>
        </is>
      </c>
      <c r="K305" s="29" t="inlineStr">
        <is>
          <t>FY-25</t>
        </is>
      </c>
    </row>
    <row r="306">
      <c r="A306" s="24" t="inlineStr">
        <is>
          <t>ACTIVOS</t>
        </is>
      </c>
      <c r="B306" s="34" t="n">
        <v>0</v>
      </c>
      <c r="C306" s="34" t="n">
        <v>0</v>
      </c>
      <c r="D306" s="34" t="n">
        <v>0</v>
      </c>
      <c r="E306" s="34" t="n">
        <v>0</v>
      </c>
      <c r="F306" s="34" t="n">
        <v>0</v>
      </c>
      <c r="G306" s="34" t="n">
        <v>0</v>
      </c>
      <c r="H306" s="34" t="n">
        <v>0</v>
      </c>
      <c r="I306" s="34" t="n">
        <v>0</v>
      </c>
      <c r="J306" s="34" t="n"/>
      <c r="K306" s="34" t="n"/>
    </row>
    <row r="307">
      <c r="A307" s="24" t="inlineStr">
        <is>
          <t>Efectivo y equivalentes</t>
        </is>
      </c>
      <c r="B307" s="34" t="n">
        <v>41369.66</v>
      </c>
      <c r="C307" s="34" t="n">
        <v>134780.24</v>
      </c>
      <c r="D307" s="34" t="n">
        <v>77982.89</v>
      </c>
      <c r="E307" s="34" t="n">
        <v>24072.52</v>
      </c>
      <c r="F307" s="34" t="n">
        <v>82271.56</v>
      </c>
      <c r="G307" s="34" t="n">
        <v>47625.32</v>
      </c>
      <c r="H307" s="34" t="n">
        <v>31652.55</v>
      </c>
      <c r="I307" s="34" t="n">
        <v>38858.77</v>
      </c>
      <c r="J307" s="34" t="n"/>
      <c r="K307" s="34" t="n">
        <v>56347.05</v>
      </c>
    </row>
    <row r="308">
      <c r="A308" t="inlineStr">
        <is>
          <t>113.001 · Cash</t>
        </is>
      </c>
      <c r="B308" s="30" t="n">
        <v>231.12</v>
      </c>
      <c r="C308" s="30" t="n">
        <v>23.54</v>
      </c>
      <c r="D308" s="30" t="n">
        <v>45.74</v>
      </c>
      <c r="E308" s="30" t="n">
        <v>136.87</v>
      </c>
      <c r="F308" s="30" t="n">
        <v>0</v>
      </c>
      <c r="G308" s="30" t="n">
        <v>60.01</v>
      </c>
      <c r="H308" s="30" t="n">
        <v>252.52</v>
      </c>
      <c r="I308" s="30" t="n">
        <v>828.1799999999999</v>
      </c>
      <c r="J308" s="30" t="n"/>
      <c r="K308" s="30" t="n">
        <v>100</v>
      </c>
    </row>
    <row r="309">
      <c r="A309" t="inlineStr">
        <is>
          <t>113.002 · Caja Efectivo Costa del Este</t>
        </is>
      </c>
      <c r="B309" s="30" t="n">
        <v>10</v>
      </c>
      <c r="C309" s="30" t="n">
        <v>10</v>
      </c>
      <c r="D309" s="30" t="n">
        <v>10</v>
      </c>
      <c r="E309" s="30" t="n">
        <v>79.55</v>
      </c>
      <c r="F309" s="30" t="n">
        <v>10</v>
      </c>
      <c r="G309" s="30" t="n">
        <v>-130.4</v>
      </c>
      <c r="H309" s="30" t="n">
        <v>-130.4</v>
      </c>
      <c r="I309" s="30" t="n">
        <v>364.21</v>
      </c>
      <c r="J309" s="30" t="n"/>
      <c r="K309" s="30" t="n">
        <v>163.7</v>
      </c>
    </row>
    <row r="310">
      <c r="A310" t="inlineStr">
        <is>
          <t>113.003 · Caja efectivo Brisas capital</t>
        </is>
      </c>
      <c r="B310" s="30" t="n">
        <v>131.65</v>
      </c>
      <c r="C310" s="30" t="n">
        <v>0</v>
      </c>
      <c r="D310" s="30" t="n">
        <v>0</v>
      </c>
      <c r="E310" s="30" t="n">
        <v>0</v>
      </c>
      <c r="F310" s="30" t="n">
        <v>20</v>
      </c>
      <c r="G310" s="30" t="n">
        <v>0</v>
      </c>
      <c r="H310" s="30" t="n">
        <v>200</v>
      </c>
      <c r="I310" s="30" t="n">
        <v>168</v>
      </c>
      <c r="J310" s="30" t="n"/>
      <c r="K310" s="30" t="n">
        <v>185</v>
      </c>
    </row>
    <row r="311">
      <c r="A311" t="inlineStr">
        <is>
          <t>113.005 · Efectivo</t>
        </is>
      </c>
      <c r="B311" s="30" t="n">
        <v>500</v>
      </c>
      <c r="C311" s="30" t="n">
        <v>500</v>
      </c>
      <c r="D311" s="30" t="n">
        <v>500</v>
      </c>
      <c r="E311" s="30" t="n">
        <v>500</v>
      </c>
      <c r="F311" s="30" t="n">
        <v>500</v>
      </c>
      <c r="G311" s="30" t="n">
        <v>500</v>
      </c>
      <c r="H311" s="30" t="n">
        <v>500</v>
      </c>
      <c r="I311" s="30" t="n">
        <v>500</v>
      </c>
      <c r="J311" s="30" t="n"/>
      <c r="K311" s="30" t="n">
        <v>500</v>
      </c>
    </row>
    <row r="312">
      <c r="A312" t="inlineStr">
        <is>
          <t>113.006 · Caja Efectivo Albrook</t>
        </is>
      </c>
      <c r="B312" s="30" t="n">
        <v>171.02</v>
      </c>
      <c r="C312" s="30" t="n">
        <v>51.14</v>
      </c>
      <c r="D312" s="30" t="n">
        <v>32.19</v>
      </c>
      <c r="E312" s="30" t="n">
        <v>71.56</v>
      </c>
      <c r="F312" s="30" t="n">
        <v>536.62</v>
      </c>
      <c r="G312" s="30" t="n">
        <v>-327.83</v>
      </c>
      <c r="H312" s="30" t="n">
        <v>-327.83</v>
      </c>
      <c r="I312" s="30" t="n">
        <v>271.77</v>
      </c>
      <c r="J312" s="30" t="n"/>
      <c r="K312" s="30" t="n">
        <v>178.71</v>
      </c>
    </row>
    <row r="313">
      <c r="A313" t="inlineStr">
        <is>
          <t>114.201 · Bank</t>
        </is>
      </c>
      <c r="B313" s="30" t="n">
        <v>14358.61</v>
      </c>
      <c r="C313" s="30" t="n">
        <v>122765.5</v>
      </c>
      <c r="D313" s="30" t="n">
        <v>50729.32</v>
      </c>
      <c r="E313" s="30" t="n">
        <v>17115.36</v>
      </c>
      <c r="F313" s="30" t="n">
        <v>72466.25999999999</v>
      </c>
      <c r="G313" s="30" t="n">
        <v>33459.84</v>
      </c>
      <c r="H313" s="30" t="n">
        <v>19661.38</v>
      </c>
      <c r="I313" s="30" t="n">
        <v>26995.6</v>
      </c>
      <c r="J313" s="30" t="n"/>
      <c r="K313" s="30" t="n">
        <v>14592.71</v>
      </c>
    </row>
    <row r="314">
      <c r="A314" t="inlineStr">
        <is>
          <t>114.202 · BAC International Bank</t>
        </is>
      </c>
      <c r="B314" s="30" t="n">
        <v>25967.26</v>
      </c>
      <c r="C314" s="30" t="n">
        <v>11430.06</v>
      </c>
      <c r="D314" s="30" t="n">
        <v>26665.64</v>
      </c>
      <c r="E314" s="30" t="n">
        <v>6169.18</v>
      </c>
      <c r="F314" s="30" t="n">
        <v>8738.68</v>
      </c>
      <c r="G314" s="30" t="n">
        <v>14063.7</v>
      </c>
      <c r="H314" s="30" t="n">
        <v>11496.88</v>
      </c>
      <c r="I314" s="30" t="n">
        <v>9731.01</v>
      </c>
      <c r="J314" s="30" t="n"/>
      <c r="K314" s="30" t="n">
        <v>40626.93</v>
      </c>
    </row>
    <row r="315">
      <c r="A315" s="24" t="inlineStr">
        <is>
          <t>Cuentas por cobrar, neto</t>
        </is>
      </c>
      <c r="B315" s="34" t="n">
        <v>23997.17</v>
      </c>
      <c r="C315" s="34" t="n">
        <v>22305.2</v>
      </c>
      <c r="D315" s="34" t="n">
        <v>21710.52</v>
      </c>
      <c r="E315" s="34" t="n">
        <v>24176.74</v>
      </c>
      <c r="F315" s="34" t="n">
        <v>10915.16</v>
      </c>
      <c r="G315" s="34" t="n">
        <v>5471.1</v>
      </c>
      <c r="H315" s="34" t="n">
        <v>5361.66</v>
      </c>
      <c r="I315" s="34" t="n">
        <v>5602.39</v>
      </c>
      <c r="J315" s="34" t="n"/>
      <c r="K315" s="34" t="n">
        <v>32391.94</v>
      </c>
    </row>
    <row r="316">
      <c r="A316" t="inlineStr">
        <is>
          <t>1211001 · Accounts Receivable / Sales Receivable (PoS)</t>
        </is>
      </c>
      <c r="B316" s="30" t="n">
        <v>645.27</v>
      </c>
      <c r="C316" s="30" t="n">
        <v>272.89</v>
      </c>
      <c r="D316" s="30" t="n">
        <v>357.46</v>
      </c>
      <c r="E316" s="30" t="n">
        <v>294.33</v>
      </c>
      <c r="F316" s="30" t="n">
        <v>-653.63</v>
      </c>
      <c r="G316" s="30" t="n">
        <v>-816.8099999999999</v>
      </c>
      <c r="H316" s="30" t="n">
        <v>-867.63</v>
      </c>
      <c r="I316" s="30" t="n">
        <v>-867.63</v>
      </c>
      <c r="J316" s="30" t="n"/>
      <c r="K316" s="30" t="n">
        <v>0</v>
      </c>
    </row>
    <row r="317">
      <c r="A317" t="inlineStr">
        <is>
          <t>1211002 · Accounts Receivable / Sales Receivables</t>
        </is>
      </c>
      <c r="B317" s="30" t="n">
        <v>21200.26</v>
      </c>
      <c r="C317" s="30" t="n">
        <v>19716.56</v>
      </c>
      <c r="D317" s="30" t="n">
        <v>17837.31</v>
      </c>
      <c r="E317" s="30" t="n">
        <v>20358.3</v>
      </c>
      <c r="F317" s="30" t="n">
        <v>8816.4</v>
      </c>
      <c r="G317" s="30" t="n">
        <v>211.7</v>
      </c>
      <c r="H317" s="30" t="n">
        <v>2857.08</v>
      </c>
      <c r="I317" s="30" t="n">
        <v>1490.71</v>
      </c>
      <c r="J317" s="30" t="n"/>
      <c r="K317" s="30" t="n">
        <v>30240.3</v>
      </c>
    </row>
    <row r="318">
      <c r="A318" t="inlineStr">
        <is>
          <t>1211004 · CxC Jornadas empresariales (descuento nómina)</t>
        </is>
      </c>
      <c r="B318" s="30" t="n">
        <v>0</v>
      </c>
      <c r="C318" s="30" t="n">
        <v>0</v>
      </c>
      <c r="D318" s="30" t="n">
        <v>0</v>
      </c>
      <c r="E318" s="30" t="n">
        <v>0</v>
      </c>
      <c r="F318" s="30" t="n">
        <v>0</v>
      </c>
      <c r="G318" s="30" t="n">
        <v>4175.54</v>
      </c>
      <c r="H318" s="30" t="n">
        <v>267.05</v>
      </c>
      <c r="I318" s="30" t="n">
        <v>261.15</v>
      </c>
      <c r="J318" s="30" t="n"/>
      <c r="K318" s="30" t="n">
        <v>0</v>
      </c>
    </row>
    <row r="319">
      <c r="A319" t="inlineStr">
        <is>
          <t>1221000 · Accounts receivable / Sundry accounts receivable</t>
        </is>
      </c>
      <c r="B319" s="30" t="n">
        <v>2151.64</v>
      </c>
      <c r="C319" s="30" t="n">
        <v>2315.75</v>
      </c>
      <c r="D319" s="30" t="n">
        <v>3515.75</v>
      </c>
      <c r="E319" s="30" t="n">
        <v>3524.11</v>
      </c>
      <c r="F319" s="30" t="n">
        <v>2752.39</v>
      </c>
      <c r="G319" s="30" t="n">
        <v>1670.62</v>
      </c>
      <c r="H319" s="30" t="n">
        <v>3003.51</v>
      </c>
      <c r="I319" s="30" t="n">
        <v>4616.51</v>
      </c>
      <c r="J319" s="30" t="n"/>
      <c r="K319" s="30" t="n">
        <v>2151.64</v>
      </c>
    </row>
    <row r="320">
      <c r="A320" t="inlineStr">
        <is>
          <t>1221002 · CxC Pluxee</t>
        </is>
      </c>
      <c r="B320" s="30" t="n">
        <v>0</v>
      </c>
      <c r="C320" s="30" t="n">
        <v>0</v>
      </c>
      <c r="D320" s="30" t="n">
        <v>0</v>
      </c>
      <c r="E320" s="30" t="n">
        <v>0</v>
      </c>
      <c r="F320" s="30" t="n">
        <v>0</v>
      </c>
      <c r="G320" s="30" t="n">
        <v>230.05</v>
      </c>
      <c r="H320" s="30" t="n">
        <v>101.65</v>
      </c>
      <c r="I320" s="30" t="n">
        <v>101.65</v>
      </c>
      <c r="J320" s="30" t="n"/>
      <c r="K320" s="30" t="n">
        <v>0</v>
      </c>
    </row>
    <row r="321">
      <c r="A321" s="24" t="inlineStr">
        <is>
          <t>Inventarios</t>
        </is>
      </c>
      <c r="B321" s="34" t="n">
        <v>64480.19</v>
      </c>
      <c r="C321" s="34" t="n">
        <v>60769.96</v>
      </c>
      <c r="D321" s="34" t="n">
        <v>65871.03</v>
      </c>
      <c r="E321" s="34" t="n">
        <v>64026.76</v>
      </c>
      <c r="F321" s="34" t="n">
        <v>93463.64999999999</v>
      </c>
      <c r="G321" s="34" t="n">
        <v>87010</v>
      </c>
      <c r="H321" s="34" t="n">
        <v>84478.19</v>
      </c>
      <c r="I321" s="34" t="n">
        <v>81533.60000000001</v>
      </c>
      <c r="J321" s="34" t="n"/>
      <c r="K321" s="34" t="n">
        <v>66956.36</v>
      </c>
    </row>
    <row r="322">
      <c r="A322" t="inlineStr">
        <is>
          <t>151.011 · Inventarios - Cristales</t>
        </is>
      </c>
      <c r="B322" s="30" t="n">
        <v>0</v>
      </c>
      <c r="C322" s="30" t="n">
        <v>0</v>
      </c>
      <c r="D322" s="30" t="n">
        <v>0</v>
      </c>
      <c r="E322" s="30" t="n">
        <v>0</v>
      </c>
      <c r="F322" s="30" t="n">
        <v>890.5</v>
      </c>
      <c r="G322" s="30" t="n">
        <v>1272</v>
      </c>
      <c r="H322" s="30" t="n">
        <v>0</v>
      </c>
      <c r="I322" s="30" t="n">
        <v>10</v>
      </c>
      <c r="J322" s="30" t="n"/>
      <c r="K322" s="30" t="n">
        <v>0</v>
      </c>
    </row>
    <row r="323">
      <c r="A323" t="inlineStr">
        <is>
          <t>151.012 · Raw materials</t>
        </is>
      </c>
      <c r="B323" s="30" t="n">
        <v>4.08</v>
      </c>
      <c r="C323" s="30" t="n">
        <v>4.08</v>
      </c>
      <c r="D323" s="30" t="n">
        <v>4.08</v>
      </c>
      <c r="E323" s="30" t="n">
        <v>0</v>
      </c>
      <c r="F323" s="30" t="n">
        <v>0</v>
      </c>
      <c r="G323" s="30" t="n">
        <v>0</v>
      </c>
      <c r="H323" s="30" t="n">
        <v>0</v>
      </c>
      <c r="I323" s="30" t="n">
        <v>-609.64</v>
      </c>
      <c r="J323" s="30" t="n"/>
      <c r="K323" s="30" t="n">
        <v>4.08</v>
      </c>
    </row>
    <row r="324">
      <c r="A324" t="inlineStr">
        <is>
          <t>151.013 · Inventarios - Monturas</t>
        </is>
      </c>
      <c r="B324" s="30" t="n">
        <v>43166.63</v>
      </c>
      <c r="C324" s="30" t="n">
        <v>39535.24</v>
      </c>
      <c r="D324" s="30" t="n">
        <v>37435.12</v>
      </c>
      <c r="E324" s="30" t="n">
        <v>33529.32</v>
      </c>
      <c r="F324" s="30" t="n">
        <v>54333.32</v>
      </c>
      <c r="G324" s="30" t="n">
        <v>47104.71</v>
      </c>
      <c r="H324" s="30" t="n">
        <v>44417.59</v>
      </c>
      <c r="I324" s="30" t="n">
        <v>39839.71</v>
      </c>
      <c r="J324" s="30" t="n"/>
      <c r="K324" s="30" t="n">
        <v>45022.21</v>
      </c>
    </row>
    <row r="325">
      <c r="A325" t="inlineStr">
        <is>
          <t>151.014 · Inventarios - Monturas</t>
        </is>
      </c>
      <c r="B325" s="30" t="n">
        <v>27008.99</v>
      </c>
      <c r="C325" s="30" t="n">
        <v>27797.02</v>
      </c>
      <c r="D325" s="30" t="n">
        <v>27852.01</v>
      </c>
      <c r="E325" s="30" t="n">
        <v>30065.26</v>
      </c>
      <c r="F325" s="30" t="n">
        <v>30947.74</v>
      </c>
      <c r="G325" s="30" t="n">
        <v>30308.59</v>
      </c>
      <c r="H325" s="30" t="n">
        <v>30051.29</v>
      </c>
      <c r="I325" s="30" t="n">
        <v>27333.67</v>
      </c>
      <c r="J325" s="30" t="n"/>
      <c r="K325" s="30" t="n">
        <v>25661.4</v>
      </c>
    </row>
    <row r="326">
      <c r="A326" t="inlineStr">
        <is>
          <t>1510001 · Inventarios / Mercancía para la venta</t>
        </is>
      </c>
      <c r="B326" s="30" t="n">
        <v>0</v>
      </c>
      <c r="C326" s="30" t="n">
        <v>0</v>
      </c>
      <c r="D326" s="30" t="n">
        <v>0</v>
      </c>
      <c r="E326" s="30" t="n">
        <v>0</v>
      </c>
      <c r="F326" s="30" t="n">
        <v>0</v>
      </c>
      <c r="G326" s="30" t="n">
        <v>129.84</v>
      </c>
      <c r="H326" s="30" t="n">
        <v>1119.06</v>
      </c>
      <c r="I326" s="30" t="n">
        <v>5013.79</v>
      </c>
      <c r="J326" s="30" t="n"/>
      <c r="K326" s="30" t="n">
        <v>0</v>
      </c>
    </row>
    <row r="327">
      <c r="A327" t="inlineStr">
        <is>
          <t>1510003 · Inventarios / Insumos</t>
        </is>
      </c>
      <c r="B327" s="30" t="n">
        <v>0</v>
      </c>
      <c r="C327" s="30" t="n">
        <v>0</v>
      </c>
      <c r="D327" s="30" t="n">
        <v>0</v>
      </c>
      <c r="E327" s="30" t="n">
        <v>0</v>
      </c>
      <c r="F327" s="30" t="n">
        <v>20</v>
      </c>
      <c r="G327" s="30" t="n">
        <v>20</v>
      </c>
      <c r="H327" s="30" t="n">
        <v>0</v>
      </c>
      <c r="I327" s="30" t="n">
        <v>0</v>
      </c>
      <c r="J327" s="30" t="n"/>
      <c r="K327" s="30" t="n">
        <v>0</v>
      </c>
    </row>
    <row r="328">
      <c r="A328" t="inlineStr">
        <is>
          <t>1530000 · Inventories - Goods in Transit</t>
        </is>
      </c>
      <c r="B328" s="30" t="n">
        <v>-1205.55</v>
      </c>
      <c r="C328" s="30" t="n">
        <v>-2077.42</v>
      </c>
      <c r="D328" s="30" t="n">
        <v>88.23999999999999</v>
      </c>
      <c r="E328" s="30" t="n">
        <v>-333.12</v>
      </c>
      <c r="F328" s="30" t="n">
        <v>-431.14</v>
      </c>
      <c r="G328" s="30" t="n">
        <v>471.63</v>
      </c>
      <c r="H328" s="30" t="n">
        <v>-18.33</v>
      </c>
      <c r="I328" s="30" t="n">
        <v>0</v>
      </c>
      <c r="J328" s="30" t="n"/>
      <c r="K328" s="30" t="n">
        <v>762.63</v>
      </c>
    </row>
    <row r="329">
      <c r="A329" t="inlineStr">
        <is>
          <t>1540000 · Factura por recibir</t>
        </is>
      </c>
      <c r="B329" s="30" t="n">
        <v>-9218.85</v>
      </c>
      <c r="C329" s="30" t="n">
        <v>-9213.85</v>
      </c>
      <c r="D329" s="30" t="n">
        <v>-4517.3</v>
      </c>
      <c r="E329" s="30" t="n">
        <v>-5220.3</v>
      </c>
      <c r="F329" s="30" t="n">
        <v>0</v>
      </c>
      <c r="G329" s="30" t="n">
        <v>0</v>
      </c>
      <c r="H329" s="30" t="n">
        <v>0</v>
      </c>
      <c r="I329" s="30" t="n">
        <v>1037.49</v>
      </c>
      <c r="J329" s="30" t="n"/>
      <c r="K329" s="30" t="n">
        <v>-9218.85</v>
      </c>
    </row>
    <row r="330">
      <c r="A330" t="inlineStr">
        <is>
          <t>1540001 · Inventarios - Costo en destino por asignar</t>
        </is>
      </c>
      <c r="B330" s="30" t="n">
        <v>4724.89</v>
      </c>
      <c r="C330" s="30" t="n">
        <v>4724.89</v>
      </c>
      <c r="D330" s="30" t="n">
        <v>5008.88</v>
      </c>
      <c r="E330" s="30" t="n">
        <v>5985.6</v>
      </c>
      <c r="F330" s="30" t="n">
        <v>7703.23</v>
      </c>
      <c r="G330" s="30" t="n">
        <v>7703.23</v>
      </c>
      <c r="H330" s="30" t="n">
        <v>8908.58</v>
      </c>
      <c r="I330" s="30" t="n">
        <v>8908.58</v>
      </c>
      <c r="J330" s="30" t="n"/>
      <c r="K330" s="30" t="n">
        <v>4724.89</v>
      </c>
    </row>
    <row r="331">
      <c r="A331" s="24" t="inlineStr">
        <is>
          <t>Anticipos y créditos fiscales</t>
        </is>
      </c>
      <c r="B331" s="34" t="n">
        <v>51852.38</v>
      </c>
      <c r="C331" s="34" t="n">
        <v>51315.45</v>
      </c>
      <c r="D331" s="34" t="n">
        <v>52043.91</v>
      </c>
      <c r="E331" s="34" t="n">
        <v>48349.68</v>
      </c>
      <c r="F331" s="34" t="n">
        <v>5264.41</v>
      </c>
      <c r="G331" s="34" t="n">
        <v>5460.23</v>
      </c>
      <c r="H331" s="34" t="n">
        <v>8405.49</v>
      </c>
      <c r="I331" s="34" t="n">
        <v>6941.17</v>
      </c>
      <c r="J331" s="34" t="n"/>
      <c r="K331" s="34" t="n">
        <v>46374.64</v>
      </c>
    </row>
    <row r="332">
      <c r="A332" t="inlineStr">
        <is>
          <t>1320001 · ITBMS - Crédito Fiscal</t>
        </is>
      </c>
      <c r="B332" s="30" t="n">
        <v>7293.74</v>
      </c>
      <c r="C332" s="30" t="n">
        <v>5126.42</v>
      </c>
      <c r="D332" s="30" t="n">
        <v>4147.3</v>
      </c>
      <c r="E332" s="30" t="n">
        <v>2821.35</v>
      </c>
      <c r="F332" s="30" t="n">
        <v>1341.33</v>
      </c>
      <c r="G332" s="30" t="n">
        <v>336.46</v>
      </c>
      <c r="H332" s="30" t="n">
        <v>0</v>
      </c>
      <c r="I332" s="30" t="n">
        <v>0</v>
      </c>
      <c r="J332" s="30" t="n"/>
      <c r="K332" s="30" t="n">
        <v>9000.209999999999</v>
      </c>
    </row>
    <row r="333">
      <c r="A333" t="inlineStr">
        <is>
          <t>1350000 · Anticipos amortizables</t>
        </is>
      </c>
      <c r="B333" s="30" t="n">
        <v>2827.55</v>
      </c>
      <c r="C333" s="30" t="n">
        <v>2788.1</v>
      </c>
      <c r="D333" s="30" t="n">
        <v>3218.02</v>
      </c>
      <c r="E333" s="30" t="n">
        <v>2998.94</v>
      </c>
      <c r="F333" s="30" t="n">
        <v>2707.5</v>
      </c>
      <c r="G333" s="30" t="n">
        <v>5134.2</v>
      </c>
      <c r="H333" s="30" t="n">
        <v>6830.93</v>
      </c>
      <c r="I333" s="30" t="n">
        <v>5366.61</v>
      </c>
      <c r="J333" s="30" t="n"/>
      <c r="K333" s="30" t="n">
        <v>2738.16</v>
      </c>
    </row>
    <row r="334">
      <c r="A334" t="inlineStr">
        <is>
          <t>1360001 · Other accounts receivable / Advances to suppliers</t>
        </is>
      </c>
      <c r="B334" s="30" t="n">
        <v>24413.92</v>
      </c>
      <c r="C334" s="30" t="n">
        <v>22684.16</v>
      </c>
      <c r="D334" s="30" t="n">
        <v>30655.55</v>
      </c>
      <c r="E334" s="30" t="n">
        <v>28506.35</v>
      </c>
      <c r="F334" s="30" t="n">
        <v>2558.9</v>
      </c>
      <c r="G334" s="30" t="n">
        <v>1332.89</v>
      </c>
      <c r="H334" s="30" t="n">
        <v>2917.88</v>
      </c>
      <c r="I334" s="30" t="n">
        <v>2917.88</v>
      </c>
      <c r="J334" s="30" t="n"/>
      <c r="K334" s="30" t="n">
        <v>27592.05</v>
      </c>
    </row>
    <row r="335">
      <c r="A335" t="inlineStr">
        <is>
          <t>1360005 · Other Accounts Receivable / Prepaid Rents</t>
        </is>
      </c>
      <c r="B335" s="30" t="n">
        <v>3204.12</v>
      </c>
      <c r="C335" s="30" t="n">
        <v>3204.12</v>
      </c>
      <c r="D335" s="30" t="n">
        <v>3204.12</v>
      </c>
      <c r="E335" s="30" t="n">
        <v>3204.12</v>
      </c>
      <c r="F335" s="30" t="n">
        <v>3204.12</v>
      </c>
      <c r="G335" s="30" t="n">
        <v>3204.12</v>
      </c>
      <c r="H335" s="30" t="n">
        <v>3204.12</v>
      </c>
      <c r="I335" s="30" t="n">
        <v>3204.12</v>
      </c>
      <c r="J335" s="30" t="n"/>
      <c r="K335" s="30" t="n">
        <v>3204.12</v>
      </c>
    </row>
    <row r="336">
      <c r="A336" t="inlineStr">
        <is>
          <t>161.1360006 · Anticipos / Activos fijos</t>
        </is>
      </c>
      <c r="B336" s="30" t="n">
        <v>14003.1</v>
      </c>
      <c r="C336" s="30" t="n">
        <v>17362.92</v>
      </c>
      <c r="D336" s="30" t="n">
        <v>10669.19</v>
      </c>
      <c r="E336" s="30" t="n">
        <v>10669.19</v>
      </c>
      <c r="F336" s="30" t="n">
        <v>-4697.17</v>
      </c>
      <c r="G336" s="30" t="n">
        <v>-4697.17</v>
      </c>
      <c r="H336" s="30" t="n">
        <v>-4697.17</v>
      </c>
      <c r="I336" s="30" t="n">
        <v>-4697.17</v>
      </c>
      <c r="J336" s="30" t="n"/>
      <c r="K336" s="30" t="n">
        <v>3730.15</v>
      </c>
    </row>
    <row r="337">
      <c r="A337" t="inlineStr">
        <is>
          <t xml:space="preserve">3520000 · Impuesto complementario </t>
        </is>
      </c>
      <c r="B337" s="30" t="n">
        <v>109.95</v>
      </c>
      <c r="C337" s="30" t="n">
        <v>149.73</v>
      </c>
      <c r="D337" s="30" t="n">
        <v>149.73</v>
      </c>
      <c r="E337" s="30" t="n">
        <v>149.73</v>
      </c>
      <c r="F337" s="30" t="n">
        <v>149.73</v>
      </c>
      <c r="G337" s="30" t="n">
        <v>149.73</v>
      </c>
      <c r="H337" s="30" t="n">
        <v>149.73</v>
      </c>
      <c r="I337" s="30" t="n">
        <v>149.73</v>
      </c>
      <c r="J337" s="30" t="n"/>
      <c r="K337" s="30" t="n">
        <v>109.95</v>
      </c>
    </row>
    <row r="338">
      <c r="A338" s="24" t="inlineStr">
        <is>
          <t>Inversiones financieras</t>
        </is>
      </c>
      <c r="B338" s="34" t="n">
        <v>0</v>
      </c>
      <c r="C338" s="34" t="n">
        <v>0</v>
      </c>
      <c r="D338" s="34" t="n">
        <v>0</v>
      </c>
      <c r="E338" s="34" t="n">
        <v>0</v>
      </c>
      <c r="F338" s="34" t="n">
        <v>0</v>
      </c>
      <c r="G338" s="34" t="n">
        <v>0</v>
      </c>
      <c r="H338" s="34" t="n">
        <v>0</v>
      </c>
      <c r="I338" s="34" t="n">
        <v>0</v>
      </c>
      <c r="J338" s="34" t="n"/>
      <c r="K338" s="34" t="n">
        <v>0</v>
      </c>
    </row>
    <row r="339">
      <c r="A339" t="inlineStr">
        <is>
          <t>1411003 · Investments / Public Securities</t>
        </is>
      </c>
      <c r="B339" s="30" t="n">
        <v>0</v>
      </c>
      <c r="C339" s="30" t="n">
        <v>0</v>
      </c>
      <c r="D339" s="30" t="n">
        <v>0</v>
      </c>
      <c r="E339" s="30" t="n">
        <v>0</v>
      </c>
      <c r="F339" s="30" t="n">
        <v>0</v>
      </c>
      <c r="G339" s="30" t="n">
        <v>0</v>
      </c>
      <c r="H339" s="30" t="n">
        <v>0</v>
      </c>
      <c r="I339" s="30" t="n">
        <v>0</v>
      </c>
      <c r="J339" s="30" t="n"/>
      <c r="K339" s="30" t="n">
        <v>0</v>
      </c>
    </row>
    <row r="340">
      <c r="A340" s="24" t="inlineStr">
        <is>
          <t>Propiedad, planta y equipo, neto</t>
        </is>
      </c>
      <c r="B340" s="34" t="n">
        <v>322139.98</v>
      </c>
      <c r="C340" s="34" t="n">
        <v>313318.71</v>
      </c>
      <c r="D340" s="34" t="n">
        <v>304343.59</v>
      </c>
      <c r="E340" s="34" t="n">
        <v>295623.79</v>
      </c>
      <c r="F340" s="34" t="n">
        <v>302821.49</v>
      </c>
      <c r="G340" s="34" t="n">
        <v>293718.64</v>
      </c>
      <c r="H340" s="34" t="n">
        <v>283942.87</v>
      </c>
      <c r="I340" s="34" t="n">
        <v>275473.58</v>
      </c>
      <c r="J340" s="34" t="n"/>
      <c r="K340" s="34" t="n">
        <v>329098.01</v>
      </c>
    </row>
    <row r="341">
      <c r="A341" t="inlineStr">
        <is>
          <t>1611002 · PPE / Mejoras</t>
        </is>
      </c>
      <c r="B341" s="30" t="n">
        <v>250636.68</v>
      </c>
      <c r="C341" s="30" t="n">
        <v>250941.68</v>
      </c>
      <c r="D341" s="30" t="n">
        <v>250991.68</v>
      </c>
      <c r="E341" s="30" t="n">
        <v>250991.68</v>
      </c>
      <c r="F341" s="30" t="n">
        <v>254925.9</v>
      </c>
      <c r="G341" s="30" t="n">
        <v>254925.9</v>
      </c>
      <c r="H341" s="30" t="n">
        <v>254925.9</v>
      </c>
      <c r="I341" s="30" t="n">
        <v>255925.9</v>
      </c>
      <c r="J341" s="30" t="n"/>
      <c r="K341" s="30" t="n">
        <v>250586.68</v>
      </c>
    </row>
    <row r="342">
      <c r="A342" t="inlineStr">
        <is>
          <t>1611003 · Fixed Assets / Equipment</t>
        </is>
      </c>
      <c r="B342" s="30" t="n">
        <v>78867.67</v>
      </c>
      <c r="C342" s="30" t="n">
        <v>78867.67</v>
      </c>
      <c r="D342" s="30" t="n">
        <v>78970.64999999999</v>
      </c>
      <c r="E342" s="30" t="n">
        <v>79390.64999999999</v>
      </c>
      <c r="F342" s="30" t="n">
        <v>79390.64999999999</v>
      </c>
      <c r="G342" s="30" t="n">
        <v>79390.64999999999</v>
      </c>
      <c r="H342" s="30" t="n">
        <v>79390.64999999999</v>
      </c>
      <c r="I342" s="30" t="n">
        <v>79450.64999999999</v>
      </c>
      <c r="J342" s="30" t="n"/>
      <c r="K342" s="30" t="n">
        <v>76749.2</v>
      </c>
    </row>
    <row r="343">
      <c r="A343" t="inlineStr">
        <is>
          <t>1611004 · PPE / Mobiliarios</t>
        </is>
      </c>
      <c r="B343" s="30" t="n">
        <v>56268.84</v>
      </c>
      <c r="C343" s="30" t="n">
        <v>56268.84</v>
      </c>
      <c r="D343" s="30" t="n">
        <v>56268.84</v>
      </c>
      <c r="E343" s="30" t="n">
        <v>56268.84</v>
      </c>
      <c r="F343" s="30" t="n">
        <v>68714.17</v>
      </c>
      <c r="G343" s="30" t="n">
        <v>69045.89999999999</v>
      </c>
      <c r="H343" s="30" t="n">
        <v>69045.89999999999</v>
      </c>
      <c r="I343" s="30" t="n">
        <v>69045.89999999999</v>
      </c>
      <c r="J343" s="30" t="n"/>
      <c r="K343" s="30" t="n">
        <v>56268.84</v>
      </c>
    </row>
    <row r="344">
      <c r="A344" t="inlineStr">
        <is>
          <t>1611005 · PPE / En proceso</t>
        </is>
      </c>
      <c r="B344" s="30" t="n">
        <v>0</v>
      </c>
      <c r="C344" s="30" t="n">
        <v>0</v>
      </c>
      <c r="D344" s="30" t="n">
        <v>0</v>
      </c>
      <c r="E344" s="30" t="n">
        <v>0</v>
      </c>
      <c r="F344" s="30" t="n">
        <v>0</v>
      </c>
      <c r="G344" s="30" t="n">
        <v>0</v>
      </c>
      <c r="H344" s="30" t="n">
        <v>0</v>
      </c>
      <c r="I344" s="30" t="n">
        <v>0</v>
      </c>
      <c r="J344" s="30" t="n"/>
      <c r="K344" s="30" t="n">
        <v>0</v>
      </c>
    </row>
    <row r="345">
      <c r="A345" t="inlineStr">
        <is>
          <t>1612002 · PPE / (-) Mejoras</t>
        </is>
      </c>
      <c r="B345" s="30" t="n">
        <v>-41862.2</v>
      </c>
      <c r="C345" s="30" t="n">
        <v>-48671.22</v>
      </c>
      <c r="D345" s="30" t="n">
        <v>-55480.18</v>
      </c>
      <c r="E345" s="30" t="n">
        <v>-62289.19</v>
      </c>
      <c r="F345" s="30" t="n">
        <v>-69098.14999999999</v>
      </c>
      <c r="G345" s="30" t="n">
        <v>-75907.16</v>
      </c>
      <c r="H345" s="30" t="n">
        <v>-83170.27</v>
      </c>
      <c r="I345" s="30" t="n">
        <v>-90109.59</v>
      </c>
      <c r="J345" s="30" t="n"/>
      <c r="K345" s="30" t="n">
        <v>-35053.19</v>
      </c>
    </row>
    <row r="346">
      <c r="A346" t="inlineStr">
        <is>
          <t>1612003 · PPE / (-) Equipos</t>
        </is>
      </c>
      <c r="B346" s="30" t="n">
        <v>-11876.68</v>
      </c>
      <c r="C346" s="30" t="n">
        <v>-13207.65</v>
      </c>
      <c r="D346" s="30" t="n">
        <v>-14540.44</v>
      </c>
      <c r="E346" s="30" t="n">
        <v>-15884.85</v>
      </c>
      <c r="F346" s="30" t="n">
        <v>-17229.25</v>
      </c>
      <c r="G346" s="30" t="n">
        <v>-18573.71</v>
      </c>
      <c r="H346" s="30" t="n">
        <v>-19918.1</v>
      </c>
      <c r="I346" s="30" t="n">
        <v>-21262.47</v>
      </c>
      <c r="J346" s="30" t="n"/>
      <c r="K346" s="30" t="n">
        <v>-10545.58</v>
      </c>
    </row>
    <row r="347">
      <c r="A347" t="inlineStr">
        <is>
          <t>1612004 · PPE / (-) Mobiliarios</t>
        </is>
      </c>
      <c r="B347" s="30" t="n">
        <v>-9894.33</v>
      </c>
      <c r="C347" s="30" t="n">
        <v>-10880.61</v>
      </c>
      <c r="D347" s="30" t="n">
        <v>-11866.96</v>
      </c>
      <c r="E347" s="30" t="n">
        <v>-12853.34</v>
      </c>
      <c r="F347" s="30" t="n">
        <v>-13881.83</v>
      </c>
      <c r="G347" s="30" t="n">
        <v>-15162.94</v>
      </c>
      <c r="H347" s="30" t="n">
        <v>-16331.21</v>
      </c>
      <c r="I347" s="30" t="n">
        <v>-17576.81</v>
      </c>
      <c r="J347" s="30" t="n"/>
      <c r="K347" s="30" t="n">
        <v>-8907.940000000001</v>
      </c>
    </row>
    <row r="348">
      <c r="A348" s="24" t="inlineStr">
        <is>
          <t>Activos intangibles, neto</t>
        </is>
      </c>
      <c r="B348" s="34" t="n">
        <v>553.4299999999999</v>
      </c>
      <c r="C348" s="34" t="n">
        <v>540.6799999999999</v>
      </c>
      <c r="D348" s="34" t="n">
        <v>527.9299999999999</v>
      </c>
      <c r="E348" s="34" t="n">
        <v>515.1799999999999</v>
      </c>
      <c r="F348" s="34" t="n">
        <v>502.43</v>
      </c>
      <c r="G348" s="34" t="n">
        <v>489.68</v>
      </c>
      <c r="H348" s="34" t="n">
        <v>476.93</v>
      </c>
      <c r="I348" s="34" t="n">
        <v>465</v>
      </c>
      <c r="J348" s="34" t="n"/>
      <c r="K348" s="34" t="n">
        <v>566.1799999999999</v>
      </c>
    </row>
    <row r="349">
      <c r="A349" t="inlineStr">
        <is>
          <t>1631001 · Intangible Assets / Right of Keys (copia)</t>
        </is>
      </c>
      <c r="B349" s="30" t="n">
        <v>153</v>
      </c>
      <c r="C349" s="30" t="n">
        <v>153</v>
      </c>
      <c r="D349" s="30" t="n">
        <v>153</v>
      </c>
      <c r="E349" s="30" t="n">
        <v>153</v>
      </c>
      <c r="F349" s="30" t="n">
        <v>153</v>
      </c>
      <c r="G349" s="30" t="n">
        <v>153</v>
      </c>
      <c r="H349" s="30" t="n">
        <v>153</v>
      </c>
      <c r="I349" s="30" t="n">
        <v>153</v>
      </c>
      <c r="J349" s="30" t="n"/>
      <c r="K349" s="30" t="n">
        <v>153</v>
      </c>
    </row>
    <row r="350">
      <c r="A350" t="inlineStr">
        <is>
          <t>1631004 · AI / Permisos/Concesiones</t>
        </is>
      </c>
      <c r="B350" s="30" t="n">
        <v>465</v>
      </c>
      <c r="C350" s="30" t="n">
        <v>465</v>
      </c>
      <c r="D350" s="30" t="n">
        <v>465</v>
      </c>
      <c r="E350" s="30" t="n">
        <v>465</v>
      </c>
      <c r="F350" s="30" t="n">
        <v>465</v>
      </c>
      <c r="G350" s="30" t="n">
        <v>465</v>
      </c>
      <c r="H350" s="30" t="n">
        <v>465</v>
      </c>
      <c r="I350" s="30" t="n">
        <v>465</v>
      </c>
      <c r="J350" s="30" t="n"/>
      <c r="K350" s="30" t="n">
        <v>465</v>
      </c>
    </row>
    <row r="351">
      <c r="A351" t="inlineStr">
        <is>
          <t>1632001 · Intangible Assets / (-) Accumulated Amortization (copia)</t>
        </is>
      </c>
      <c r="B351" s="30" t="n">
        <v>-64.56999999999999</v>
      </c>
      <c r="C351" s="30" t="n">
        <v>-77.31999999999999</v>
      </c>
      <c r="D351" s="30" t="n">
        <v>-90.06999999999999</v>
      </c>
      <c r="E351" s="30" t="n">
        <v>-102.82</v>
      </c>
      <c r="F351" s="30" t="n">
        <v>-115.57</v>
      </c>
      <c r="G351" s="30" t="n">
        <v>-128.32</v>
      </c>
      <c r="H351" s="30" t="n">
        <v>-141.07</v>
      </c>
      <c r="I351" s="30" t="n">
        <v>-153</v>
      </c>
      <c r="J351" s="30" t="n"/>
      <c r="K351" s="30" t="n">
        <v>-51.82</v>
      </c>
    </row>
    <row r="352">
      <c r="A352" s="24" t="inlineStr">
        <is>
          <t>Otros activos</t>
        </is>
      </c>
      <c r="B352" s="34" t="n">
        <v>9999.1</v>
      </c>
      <c r="C352" s="34" t="n">
        <v>7550.57</v>
      </c>
      <c r="D352" s="34" t="n">
        <v>13732.42</v>
      </c>
      <c r="E352" s="34" t="n">
        <v>14673.82</v>
      </c>
      <c r="F352" s="34" t="n">
        <v>16904.62</v>
      </c>
      <c r="G352" s="34" t="n">
        <v>13709.19</v>
      </c>
      <c r="H352" s="34" t="n">
        <v>13298.91</v>
      </c>
      <c r="I352" s="34" t="n">
        <v>12691.07</v>
      </c>
      <c r="J352" s="34" t="n"/>
      <c r="K352" s="34" t="n">
        <v>14592.03</v>
      </c>
    </row>
    <row r="353">
      <c r="A353" t="inlineStr">
        <is>
          <t>111.001 · Bank Suspense Account</t>
        </is>
      </c>
      <c r="B353" s="30" t="n">
        <v>0</v>
      </c>
      <c r="C353" s="30" t="n">
        <v>0</v>
      </c>
      <c r="D353" s="30" t="n">
        <v>0</v>
      </c>
      <c r="E353" s="30" t="n">
        <v>0</v>
      </c>
      <c r="F353" s="30" t="n">
        <v>0</v>
      </c>
      <c r="G353" s="30" t="n">
        <v>0</v>
      </c>
      <c r="H353" s="30" t="n">
        <v>-346.19</v>
      </c>
      <c r="I353" s="30" t="n">
        <v>-2605.96</v>
      </c>
      <c r="J353" s="30" t="n"/>
      <c r="K353" s="30" t="n">
        <v>0</v>
      </c>
    </row>
    <row r="354">
      <c r="A354" t="inlineStr">
        <is>
          <t>111.002 · Recibos pendientes Banitsmo</t>
        </is>
      </c>
      <c r="B354" s="30" t="n">
        <v>-2.03</v>
      </c>
      <c r="C354" s="30" t="n">
        <v>56.71</v>
      </c>
      <c r="D354" s="30" t="n">
        <v>80.25</v>
      </c>
      <c r="E354" s="30" t="n">
        <v>149.8</v>
      </c>
      <c r="F354" s="30" t="n">
        <v>201.37</v>
      </c>
      <c r="G354" s="30" t="n">
        <v>164.02</v>
      </c>
      <c r="H354" s="30" t="n">
        <v>297.77</v>
      </c>
      <c r="I354" s="30" t="n">
        <v>297.77</v>
      </c>
      <c r="J354" s="30" t="n"/>
      <c r="K354" s="30" t="n">
        <v>0</v>
      </c>
    </row>
    <row r="355">
      <c r="A355" t="inlineStr">
        <is>
          <t>111.004 · Outstanding Receipts</t>
        </is>
      </c>
      <c r="B355" s="30" t="n">
        <v>1972.53</v>
      </c>
      <c r="C355" s="30" t="n">
        <v>0</v>
      </c>
      <c r="D355" s="30" t="n">
        <v>-86.48999999999999</v>
      </c>
      <c r="E355" s="30" t="n">
        <v>-1499.06</v>
      </c>
      <c r="F355" s="30" t="n">
        <v>-1416.19</v>
      </c>
      <c r="G355" s="30" t="n">
        <v>-60</v>
      </c>
      <c r="H355" s="30" t="n">
        <v>-1560.1</v>
      </c>
      <c r="I355" s="30" t="n">
        <v>-1422.27</v>
      </c>
      <c r="J355" s="30" t="n"/>
      <c r="K355" s="30" t="n">
        <v>279.2</v>
      </c>
    </row>
    <row r="356">
      <c r="A356" t="inlineStr">
        <is>
          <t>111.005 · Outstanding Payments</t>
        </is>
      </c>
      <c r="B356" s="30" t="n">
        <v>0</v>
      </c>
      <c r="C356" s="30" t="n">
        <v>0</v>
      </c>
      <c r="D356" s="30" t="n">
        <v>0</v>
      </c>
      <c r="E356" s="30" t="n">
        <v>0</v>
      </c>
      <c r="F356" s="30" t="n">
        <v>0</v>
      </c>
      <c r="G356" s="30" t="n">
        <v>0</v>
      </c>
      <c r="H356" s="30" t="n">
        <v>154.08</v>
      </c>
      <c r="I356" s="30" t="n">
        <v>-0.01</v>
      </c>
      <c r="J356" s="30" t="n"/>
      <c r="K356" s="30" t="n">
        <v>0</v>
      </c>
    </row>
    <row r="357">
      <c r="A357" t="inlineStr">
        <is>
          <t>111.006 · Recibos pendientes Caja Efectivo</t>
        </is>
      </c>
      <c r="B357" s="30" t="n">
        <v>0</v>
      </c>
      <c r="C357" s="30" t="n">
        <v>0</v>
      </c>
      <c r="D357" s="30" t="n">
        <v>0</v>
      </c>
      <c r="E357" s="30" t="n">
        <v>0</v>
      </c>
      <c r="F357" s="30" t="n">
        <v>0</v>
      </c>
      <c r="G357" s="30" t="n">
        <v>0</v>
      </c>
      <c r="H357" s="30" t="n">
        <v>0</v>
      </c>
      <c r="I357" s="30" t="n">
        <v>115.59</v>
      </c>
      <c r="J357" s="30" t="n"/>
      <c r="K357" s="30" t="n">
        <v>0</v>
      </c>
    </row>
    <row r="358">
      <c r="A358" t="inlineStr">
        <is>
          <t>111.017 · Recibos pendientes Tarjetas (BAC)</t>
        </is>
      </c>
      <c r="B358" s="30" t="n">
        <v>0</v>
      </c>
      <c r="C358" s="30" t="n">
        <v>0</v>
      </c>
      <c r="D358" s="30" t="n">
        <v>216.67</v>
      </c>
      <c r="E358" s="30" t="n">
        <v>2828.11</v>
      </c>
      <c r="F358" s="30" t="n">
        <v>4285.41</v>
      </c>
      <c r="G358" s="30" t="n">
        <v>288.45</v>
      </c>
      <c r="H358" s="30" t="n">
        <v>-114.46</v>
      </c>
      <c r="I358" s="30" t="n">
        <v>1748.35</v>
      </c>
      <c r="J358" s="30" t="n"/>
      <c r="K358" s="30" t="n">
        <v>0</v>
      </c>
    </row>
    <row r="359">
      <c r="A359" t="inlineStr">
        <is>
          <t>111.018 · Recibos pendientes Yappy</t>
        </is>
      </c>
      <c r="B359" s="30" t="n">
        <v>0</v>
      </c>
      <c r="C359" s="30" t="n">
        <v>0</v>
      </c>
      <c r="D359" s="30" t="n">
        <v>948.9</v>
      </c>
      <c r="E359" s="30" t="n">
        <v>1614.47</v>
      </c>
      <c r="F359" s="30" t="n">
        <v>2084.45</v>
      </c>
      <c r="G359" s="30" t="n">
        <v>562.9400000000001</v>
      </c>
      <c r="H359" s="30" t="n">
        <v>658.35</v>
      </c>
      <c r="I359" s="30" t="n">
        <v>481.27</v>
      </c>
      <c r="J359" s="30" t="n"/>
      <c r="K359" s="30" t="n">
        <v>0</v>
      </c>
    </row>
    <row r="360">
      <c r="A360" t="inlineStr">
        <is>
          <t>111.019 · Recibos pendientes ACH</t>
        </is>
      </c>
      <c r="B360" s="30" t="n">
        <v>0</v>
      </c>
      <c r="C360" s="30" t="n">
        <v>0</v>
      </c>
      <c r="D360" s="30" t="n">
        <v>0</v>
      </c>
      <c r="E360" s="30" t="n">
        <v>0</v>
      </c>
      <c r="F360" s="30" t="n">
        <v>0</v>
      </c>
      <c r="G360" s="30" t="n">
        <v>16.05</v>
      </c>
      <c r="H360" s="30" t="n">
        <v>16.06</v>
      </c>
      <c r="I360" s="30" t="n">
        <v>16.06</v>
      </c>
      <c r="J360" s="30" t="n"/>
      <c r="K360" s="30" t="n">
        <v>0</v>
      </c>
    </row>
    <row r="361">
      <c r="A361" t="inlineStr">
        <is>
          <t>111.020 · Recibos pendientes Cubo</t>
        </is>
      </c>
      <c r="B361" s="30" t="n">
        <v>0</v>
      </c>
      <c r="C361" s="30" t="n">
        <v>0</v>
      </c>
      <c r="D361" s="30" t="n">
        <v>0</v>
      </c>
      <c r="E361" s="30" t="n">
        <v>0</v>
      </c>
      <c r="F361" s="30" t="n">
        <v>0</v>
      </c>
      <c r="G361" s="30" t="n">
        <v>101.65</v>
      </c>
      <c r="H361" s="30" t="n">
        <v>101.65</v>
      </c>
      <c r="I361" s="30" t="n">
        <v>101.65</v>
      </c>
      <c r="J361" s="30" t="n"/>
      <c r="K361" s="30" t="n">
        <v>0</v>
      </c>
    </row>
    <row r="362">
      <c r="A362" t="inlineStr">
        <is>
          <t>112.001 · Liquidity Transfer</t>
        </is>
      </c>
      <c r="B362" s="30" t="n">
        <v>0</v>
      </c>
      <c r="C362" s="30" t="n">
        <v>0</v>
      </c>
      <c r="D362" s="30" t="n">
        <v>0</v>
      </c>
      <c r="E362" s="30" t="n">
        <v>0</v>
      </c>
      <c r="F362" s="30" t="n">
        <v>313.25</v>
      </c>
      <c r="G362" s="30" t="n">
        <v>0</v>
      </c>
      <c r="H362" s="30" t="n">
        <v>0</v>
      </c>
      <c r="I362" s="30" t="n">
        <v>-354.21</v>
      </c>
      <c r="J362" s="30" t="n"/>
      <c r="K362" s="30" t="n">
        <v>0</v>
      </c>
    </row>
    <row r="363">
      <c r="A363" t="inlineStr">
        <is>
          <t>1340001 · Depósitos de garantía</t>
        </is>
      </c>
      <c r="B363" s="30" t="n">
        <v>14312.83</v>
      </c>
      <c r="C363" s="30" t="n">
        <v>14312.83</v>
      </c>
      <c r="D363" s="30" t="n">
        <v>14312.83</v>
      </c>
      <c r="E363" s="30" t="n">
        <v>14312.83</v>
      </c>
      <c r="F363" s="30" t="n">
        <v>14312.83</v>
      </c>
      <c r="G363" s="30" t="n">
        <v>14312.83</v>
      </c>
      <c r="H363" s="30" t="n">
        <v>14091.75</v>
      </c>
      <c r="I363" s="30" t="n">
        <v>14312.83</v>
      </c>
      <c r="J363" s="30" t="n"/>
      <c r="K363" s="30" t="n">
        <v>14312.83</v>
      </c>
    </row>
    <row r="364">
      <c r="A364" t="inlineStr">
        <is>
          <t>1390000 · COGS laboratorio por devengar</t>
        </is>
      </c>
      <c r="B364" s="30" t="n">
        <v>-6284.23</v>
      </c>
      <c r="C364" s="30" t="n">
        <v>-6818.97</v>
      </c>
      <c r="D364" s="30" t="n">
        <v>-1739.74</v>
      </c>
      <c r="E364" s="30" t="n">
        <v>-2732.33</v>
      </c>
      <c r="F364" s="30" t="n">
        <v>-2876.5</v>
      </c>
      <c r="G364" s="30" t="n">
        <v>-1676.75</v>
      </c>
      <c r="H364" s="30" t="n">
        <v>0</v>
      </c>
      <c r="I364" s="30" t="n">
        <v>0</v>
      </c>
      <c r="J364" s="30" t="n"/>
      <c r="K364" s="30" t="n">
        <v>0</v>
      </c>
    </row>
    <row r="365">
      <c r="A365" t="inlineStr">
        <is>
          <t>1930000 · Impuesto Sobre la Renta diferido</t>
        </is>
      </c>
      <c r="B365" s="30" t="n">
        <v>0</v>
      </c>
      <c r="C365" s="30" t="n">
        <v>0</v>
      </c>
      <c r="D365" s="30" t="n">
        <v>0</v>
      </c>
      <c r="E365" s="30" t="n">
        <v>0</v>
      </c>
      <c r="F365" s="30" t="n">
        <v>0</v>
      </c>
      <c r="G365" s="30" t="n">
        <v>0</v>
      </c>
      <c r="H365" s="30" t="n">
        <v>0</v>
      </c>
      <c r="I365" s="30" t="n">
        <v>0</v>
      </c>
      <c r="J365" s="30" t="n"/>
      <c r="K365" s="30" t="n">
        <v>0</v>
      </c>
    </row>
    <row r="366">
      <c r="A366" s="24" t="inlineStr">
        <is>
          <t>PASIVOS</t>
        </is>
      </c>
      <c r="B366" s="34" t="n">
        <v>0</v>
      </c>
      <c r="C366" s="34" t="n">
        <v>0</v>
      </c>
      <c r="D366" s="34" t="n">
        <v>0</v>
      </c>
      <c r="E366" s="34" t="n">
        <v>0</v>
      </c>
      <c r="F366" s="34" t="n">
        <v>0</v>
      </c>
      <c r="G366" s="34" t="n">
        <v>0</v>
      </c>
      <c r="H366" s="34" t="n">
        <v>0</v>
      </c>
      <c r="I366" s="34" t="n">
        <v>0</v>
      </c>
      <c r="J366" s="34" t="n"/>
      <c r="K366" s="34" t="n"/>
    </row>
    <row r="367">
      <c r="A367" s="24" t="inlineStr">
        <is>
          <t>CxP proveedores</t>
        </is>
      </c>
      <c r="B367" s="34" t="n">
        <v>101968.34</v>
      </c>
      <c r="C367" s="34" t="n">
        <v>50338.96</v>
      </c>
      <c r="D367" s="34" t="n">
        <v>52265.83</v>
      </c>
      <c r="E367" s="34" t="n">
        <v>36920.17</v>
      </c>
      <c r="F367" s="34" t="n">
        <v>32412.44</v>
      </c>
      <c r="G367" s="34" t="n">
        <v>32470.57</v>
      </c>
      <c r="H367" s="34" t="n">
        <v>29688.3</v>
      </c>
      <c r="I367" s="34" t="n">
        <v>55739.56</v>
      </c>
      <c r="J367" s="34" t="n"/>
      <c r="K367" s="34" t="n">
        <v>80178.2</v>
      </c>
    </row>
    <row r="368">
      <c r="A368" t="inlineStr">
        <is>
          <t>2110000 · Accounts Payable / Suppliers</t>
        </is>
      </c>
      <c r="B368" s="30" t="n">
        <v>79819.73</v>
      </c>
      <c r="C368" s="30" t="n">
        <v>40768.19</v>
      </c>
      <c r="D368" s="30" t="n">
        <v>46369.74</v>
      </c>
      <c r="E368" s="30" t="n">
        <v>33024.08</v>
      </c>
      <c r="F368" s="30" t="n">
        <v>32256.97</v>
      </c>
      <c r="G368" s="30" t="n">
        <v>31128.1</v>
      </c>
      <c r="H368" s="30" t="n">
        <v>30080.86</v>
      </c>
      <c r="I368" s="30" t="n">
        <v>56535.89</v>
      </c>
      <c r="J368" s="30" t="n"/>
      <c r="K368" s="30" t="n">
        <v>66608.82000000001</v>
      </c>
    </row>
    <row r="369">
      <c r="A369" t="inlineStr">
        <is>
          <t>2120001 · Cuentas por pagar / Otras</t>
        </is>
      </c>
      <c r="B369" s="30" t="n">
        <v>0</v>
      </c>
      <c r="C369" s="30" t="n">
        <v>0</v>
      </c>
      <c r="D369" s="30" t="n">
        <v>0</v>
      </c>
      <c r="E369" s="30" t="n">
        <v>0</v>
      </c>
      <c r="F369" s="30" t="n">
        <v>115.69</v>
      </c>
      <c r="G369" s="30" t="n">
        <v>115.69</v>
      </c>
      <c r="H369" s="30" t="n">
        <v>129.17</v>
      </c>
      <c r="I369" s="30" t="n">
        <v>129.17</v>
      </c>
      <c r="J369" s="30" t="n"/>
      <c r="K369" s="30" t="n">
        <v>0</v>
      </c>
    </row>
    <row r="370">
      <c r="A370" t="inlineStr">
        <is>
          <t>2120002 · Cuentas por Pagar a Diego Mariño</t>
        </is>
      </c>
      <c r="B370" s="30" t="n">
        <v>0</v>
      </c>
      <c r="C370" s="30" t="n">
        <v>0</v>
      </c>
      <c r="D370" s="30" t="n">
        <v>0</v>
      </c>
      <c r="E370" s="30" t="n">
        <v>0</v>
      </c>
      <c r="F370" s="30" t="n">
        <v>0</v>
      </c>
      <c r="G370" s="30" t="n">
        <v>0</v>
      </c>
      <c r="H370" s="30" t="n">
        <v>0</v>
      </c>
      <c r="I370" s="30" t="n">
        <v>0</v>
      </c>
      <c r="J370" s="30" t="n"/>
      <c r="K370" s="30" t="n">
        <v>0</v>
      </c>
    </row>
    <row r="371">
      <c r="A371" t="inlineStr">
        <is>
          <t>2300002 · ITBMS por Pagar</t>
        </is>
      </c>
      <c r="B371" s="30" t="n">
        <v>0</v>
      </c>
      <c r="C371" s="30" t="n">
        <v>0</v>
      </c>
      <c r="D371" s="30" t="n">
        <v>0</v>
      </c>
      <c r="E371" s="30" t="n">
        <v>0</v>
      </c>
      <c r="F371" s="30" t="n">
        <v>0</v>
      </c>
      <c r="G371" s="30" t="n">
        <v>0</v>
      </c>
      <c r="H371" s="30" t="n">
        <v>1539.44</v>
      </c>
      <c r="I371" s="30" t="n">
        <v>1539.44</v>
      </c>
      <c r="J371" s="30" t="n"/>
      <c r="K371" s="30" t="n">
        <v>0</v>
      </c>
    </row>
    <row r="372">
      <c r="A372" t="inlineStr">
        <is>
          <t>2300006 · Impuestos por pagar / Otros</t>
        </is>
      </c>
      <c r="B372" s="30" t="n">
        <v>7530.99</v>
      </c>
      <c r="C372" s="30" t="n">
        <v>7570.77</v>
      </c>
      <c r="D372" s="30" t="n">
        <v>3896.09</v>
      </c>
      <c r="E372" s="30" t="n">
        <v>3896.09</v>
      </c>
      <c r="F372" s="30" t="n">
        <v>39.78</v>
      </c>
      <c r="G372" s="30" t="n">
        <v>39.78</v>
      </c>
      <c r="H372" s="30" t="n">
        <v>39.78</v>
      </c>
      <c r="I372" s="30" t="n">
        <v>-1499.66</v>
      </c>
      <c r="J372" s="30" t="n"/>
      <c r="K372" s="30" t="n">
        <v>7530.99</v>
      </c>
    </row>
    <row r="373">
      <c r="A373" t="inlineStr">
        <is>
          <t>2410001 · Wages Payable / Salaries Payable</t>
        </is>
      </c>
      <c r="B373" s="30" t="n">
        <v>4000</v>
      </c>
      <c r="C373" s="30" t="n">
        <v>2000</v>
      </c>
      <c r="D373" s="30" t="n">
        <v>2000</v>
      </c>
      <c r="E373" s="30" t="n">
        <v>0</v>
      </c>
      <c r="F373" s="30" t="n">
        <v>0</v>
      </c>
      <c r="G373" s="30" t="n">
        <v>1187</v>
      </c>
      <c r="H373" s="30" t="n">
        <v>-2100.95</v>
      </c>
      <c r="I373" s="30" t="n">
        <v>-6528</v>
      </c>
      <c r="J373" s="30" t="n"/>
      <c r="K373" s="30" t="n">
        <v>0</v>
      </c>
    </row>
    <row r="374">
      <c r="A374" t="inlineStr">
        <is>
          <t>2410006 · Sueldos por pagar / Caja de Seguro Social</t>
        </is>
      </c>
      <c r="B374" s="30" t="n">
        <v>10617.62</v>
      </c>
      <c r="C374" s="30" t="n">
        <v>0</v>
      </c>
      <c r="D374" s="30" t="n">
        <v>0</v>
      </c>
      <c r="E374" s="30" t="n">
        <v>0</v>
      </c>
      <c r="F374" s="30" t="n">
        <v>0</v>
      </c>
      <c r="G374" s="30" t="n">
        <v>0</v>
      </c>
      <c r="H374" s="30" t="n">
        <v>0</v>
      </c>
      <c r="I374" s="30" t="n">
        <v>5562.72</v>
      </c>
      <c r="J374" s="30" t="n"/>
      <c r="K374" s="30" t="n">
        <v>6038.39</v>
      </c>
    </row>
    <row r="375">
      <c r="A375" t="inlineStr">
        <is>
          <t>2510000 · Impuesto Sobre la Renta por pagar</t>
        </is>
      </c>
      <c r="B375" s="30" t="n">
        <v>0</v>
      </c>
      <c r="C375" s="30" t="n">
        <v>0</v>
      </c>
      <c r="D375" s="30" t="n">
        <v>0</v>
      </c>
      <c r="E375" s="30" t="n">
        <v>0</v>
      </c>
      <c r="F375" s="30" t="n">
        <v>0</v>
      </c>
      <c r="G375" s="30" t="n">
        <v>0</v>
      </c>
      <c r="H375" s="30" t="n">
        <v>0</v>
      </c>
      <c r="I375" s="30" t="n">
        <v>0</v>
      </c>
      <c r="J375" s="30" t="n"/>
      <c r="K375" s="30" t="n">
        <v>0</v>
      </c>
    </row>
    <row r="376">
      <c r="A376" t="inlineStr">
        <is>
          <t>2810001 · Préstamos en cuotas con vencimiento</t>
        </is>
      </c>
      <c r="B376" s="30" t="n">
        <v>0</v>
      </c>
      <c r="C376" s="30" t="n">
        <v>0</v>
      </c>
      <c r="D376" s="30" t="n">
        <v>0</v>
      </c>
      <c r="E376" s="30" t="n">
        <v>0</v>
      </c>
      <c r="F376" s="30" t="n">
        <v>0</v>
      </c>
      <c r="G376" s="30" t="n">
        <v>0</v>
      </c>
      <c r="H376" s="30" t="n">
        <v>0</v>
      </c>
      <c r="I376" s="30" t="n">
        <v>0</v>
      </c>
      <c r="J376" s="30" t="n"/>
      <c r="K376" s="30" t="n">
        <v>0</v>
      </c>
    </row>
    <row r="377">
      <c r="A377" s="24" t="inlineStr">
        <is>
          <t>Obligaciones financieras</t>
        </is>
      </c>
      <c r="B377" s="34" t="n">
        <v>18926.66</v>
      </c>
      <c r="C377" s="34" t="n">
        <v>16934.11</v>
      </c>
      <c r="D377" s="34" t="n">
        <v>19602.36</v>
      </c>
      <c r="E377" s="34" t="n">
        <v>19934.13</v>
      </c>
      <c r="F377" s="34" t="n">
        <v>23256.86</v>
      </c>
      <c r="G377" s="34" t="n">
        <v>23059.26</v>
      </c>
      <c r="H377" s="34" t="n">
        <v>22424.6</v>
      </c>
      <c r="I377" s="34" t="n">
        <v>25362.61</v>
      </c>
      <c r="J377" s="34" t="n"/>
      <c r="K377" s="34" t="n">
        <v>201251.83</v>
      </c>
    </row>
    <row r="378">
      <c r="A378" t="inlineStr">
        <is>
          <t>2810002 · (-) Préstamos en cuotas con vencimiento</t>
        </is>
      </c>
      <c r="B378" s="30" t="n">
        <v>0</v>
      </c>
      <c r="C378" s="30" t="n">
        <v>0</v>
      </c>
      <c r="D378" s="30" t="n">
        <v>0</v>
      </c>
      <c r="E378" s="30" t="n">
        <v>0</v>
      </c>
      <c r="F378" s="30" t="n">
        <v>0</v>
      </c>
      <c r="G378" s="30" t="n">
        <v>0</v>
      </c>
      <c r="H378" s="30" t="n">
        <v>0</v>
      </c>
      <c r="I378" s="30" t="n">
        <v>0</v>
      </c>
      <c r="J378" s="30" t="n"/>
      <c r="K378" s="30" t="n">
        <v>0</v>
      </c>
    </row>
    <row r="379">
      <c r="A379" t="inlineStr">
        <is>
          <t>2820003 · Tarjeta de crédito / BAC</t>
        </is>
      </c>
      <c r="B379" s="30" t="n">
        <v>9514.73</v>
      </c>
      <c r="C379" s="30" t="n">
        <v>8297.950000000001</v>
      </c>
      <c r="D379" s="30" t="n">
        <v>8037.82</v>
      </c>
      <c r="E379" s="30" t="n">
        <v>8678.059999999999</v>
      </c>
      <c r="F379" s="30" t="n">
        <v>9425.67</v>
      </c>
      <c r="G379" s="30" t="n">
        <v>8937.08</v>
      </c>
      <c r="H379" s="30" t="n">
        <v>8020.65</v>
      </c>
      <c r="I379" s="30" t="n">
        <v>8516.860000000001</v>
      </c>
      <c r="J379" s="30" t="n"/>
      <c r="K379" s="30" t="n">
        <v>7954.39</v>
      </c>
    </row>
    <row r="380">
      <c r="A380" t="inlineStr">
        <is>
          <t>2820004 · Tarjeta de crédito / BAC</t>
        </is>
      </c>
      <c r="B380" s="30" t="n">
        <v>9411.93</v>
      </c>
      <c r="C380" s="30" t="n">
        <v>8636.16</v>
      </c>
      <c r="D380" s="30" t="n">
        <v>9891.110000000001</v>
      </c>
      <c r="E380" s="30" t="n">
        <v>9506.559999999999</v>
      </c>
      <c r="F380" s="30" t="n">
        <v>9872.879999999999</v>
      </c>
      <c r="G380" s="30" t="n">
        <v>9946.01</v>
      </c>
      <c r="H380" s="30" t="n">
        <v>9386.18</v>
      </c>
      <c r="I380" s="30" t="n">
        <v>12068.1</v>
      </c>
      <c r="J380" s="30" t="n"/>
      <c r="K380" s="30" t="n">
        <v>8013.17</v>
      </c>
    </row>
    <row r="381">
      <c r="A381" t="inlineStr">
        <is>
          <t>2820005 · Tarjeta de crédito / BAC / 4872</t>
        </is>
      </c>
      <c r="B381" s="30" t="n">
        <v>0</v>
      </c>
      <c r="C381" s="30" t="n">
        <v>0</v>
      </c>
      <c r="D381" s="30" t="n">
        <v>1673.43</v>
      </c>
      <c r="E381" s="30" t="n">
        <v>1749.51</v>
      </c>
      <c r="F381" s="30" t="n">
        <v>3958.31</v>
      </c>
      <c r="G381" s="30" t="n">
        <v>4176.17</v>
      </c>
      <c r="H381" s="30" t="n">
        <v>5017.77</v>
      </c>
      <c r="I381" s="30" t="n">
        <v>4777.65</v>
      </c>
      <c r="J381" s="30" t="n"/>
      <c r="K381" s="30" t="n">
        <v>0</v>
      </c>
    </row>
    <row r="382">
      <c r="A382" t="inlineStr">
        <is>
          <t>2880001 · Notas convertibles en acciones</t>
        </is>
      </c>
      <c r="B382" s="30" t="n">
        <v>0</v>
      </c>
      <c r="C382" s="30" t="n">
        <v>0</v>
      </c>
      <c r="D382" s="30" t="n">
        <v>0</v>
      </c>
      <c r="E382" s="30" t="n">
        <v>0</v>
      </c>
      <c r="F382" s="30" t="n">
        <v>0</v>
      </c>
      <c r="G382" s="30" t="n">
        <v>0</v>
      </c>
      <c r="H382" s="30" t="n">
        <v>0</v>
      </c>
      <c r="I382" s="30" t="n">
        <v>0</v>
      </c>
      <c r="J382" s="30" t="n"/>
      <c r="K382" s="30" t="n">
        <v>185284.27</v>
      </c>
    </row>
    <row r="383">
      <c r="A383" s="24" t="inlineStr">
        <is>
          <t>Impuestos por pagar</t>
        </is>
      </c>
      <c r="B383" s="34" t="n">
        <v>-943.54</v>
      </c>
      <c r="C383" s="34" t="n">
        <v>-943.54</v>
      </c>
      <c r="D383" s="34" t="n">
        <v>-943.54</v>
      </c>
      <c r="E383" s="34" t="n">
        <v>-943.54</v>
      </c>
      <c r="F383" s="34" t="n">
        <v>-943.54</v>
      </c>
      <c r="G383" s="34" t="n">
        <v>-962.4400000000001</v>
      </c>
      <c r="H383" s="34" t="n">
        <v>0.35</v>
      </c>
      <c r="I383" s="34" t="n">
        <v>2.67</v>
      </c>
      <c r="J383" s="34" t="n"/>
      <c r="K383" s="34" t="n">
        <v>-943.54</v>
      </c>
    </row>
    <row r="384">
      <c r="A384" t="inlineStr">
        <is>
          <t>2300001 · Taxes Payable / ITBMS Payable</t>
        </is>
      </c>
      <c r="B384" s="30" t="n">
        <v>-943.54</v>
      </c>
      <c r="C384" s="30" t="n">
        <v>-943.54</v>
      </c>
      <c r="D384" s="30" t="n">
        <v>-943.54</v>
      </c>
      <c r="E384" s="30" t="n">
        <v>-943.54</v>
      </c>
      <c r="F384" s="30" t="n">
        <v>-943.54</v>
      </c>
      <c r="G384" s="30" t="n">
        <v>-962.4400000000001</v>
      </c>
      <c r="H384" s="30" t="n">
        <v>0.35</v>
      </c>
      <c r="I384" s="30" t="n">
        <v>2.67</v>
      </c>
      <c r="J384" s="30" t="n"/>
      <c r="K384" s="30" t="n">
        <v>-943.54</v>
      </c>
    </row>
    <row r="385">
      <c r="A385" s="24" t="inlineStr">
        <is>
          <t>Anticipos recibidos de clientes</t>
        </is>
      </c>
      <c r="B385" s="34" t="n">
        <v>9058.49</v>
      </c>
      <c r="C385" s="34" t="n">
        <v>6497.38</v>
      </c>
      <c r="D385" s="34" t="n">
        <v>4931.1</v>
      </c>
      <c r="E385" s="34" t="n">
        <v>7105.37</v>
      </c>
      <c r="F385" s="34" t="n">
        <v>6276.21</v>
      </c>
      <c r="G385" s="34" t="n">
        <v>2571.53</v>
      </c>
      <c r="H385" s="34" t="n">
        <v>3511.69</v>
      </c>
      <c r="I385" s="34" t="n">
        <v>2621.33</v>
      </c>
      <c r="J385" s="34" t="n"/>
      <c r="K385" s="34" t="n">
        <v>13094.61</v>
      </c>
    </row>
    <row r="386">
      <c r="A386" t="inlineStr">
        <is>
          <t>2700000 · Anticipos recibidos</t>
        </is>
      </c>
      <c r="B386" s="30" t="n">
        <v>8280.059999999999</v>
      </c>
      <c r="C386" s="30" t="n">
        <v>10009.19</v>
      </c>
      <c r="D386" s="30" t="n">
        <v>8141.87</v>
      </c>
      <c r="E386" s="30" t="n">
        <v>8987.01</v>
      </c>
      <c r="F386" s="30" t="n">
        <v>5041.45</v>
      </c>
      <c r="G386" s="30" t="n">
        <v>2237.26</v>
      </c>
      <c r="H386" s="30" t="n">
        <v>2947.37</v>
      </c>
      <c r="I386" s="30" t="n">
        <v>4338.92</v>
      </c>
      <c r="J386" s="30" t="n"/>
      <c r="K386" s="30" t="n">
        <v>9411.43</v>
      </c>
    </row>
    <row r="387">
      <c r="A387" t="inlineStr">
        <is>
          <t>2700003 · Consignaciones no identificadas</t>
        </is>
      </c>
      <c r="B387" s="30" t="n">
        <v>778.4299999999999</v>
      </c>
      <c r="C387" s="30" t="n">
        <v>-3511.81</v>
      </c>
      <c r="D387" s="30" t="n">
        <v>-3210.77</v>
      </c>
      <c r="E387" s="30" t="n">
        <v>-1681.64</v>
      </c>
      <c r="F387" s="30" t="n">
        <v>1234.76</v>
      </c>
      <c r="G387" s="30" t="n">
        <v>0</v>
      </c>
      <c r="H387" s="30" t="n">
        <v>0</v>
      </c>
      <c r="I387" s="30" t="n">
        <v>0</v>
      </c>
      <c r="J387" s="30" t="n"/>
      <c r="K387" s="30" t="n">
        <v>3683.18</v>
      </c>
    </row>
    <row r="388">
      <c r="A388" t="inlineStr">
        <is>
          <t>2700004 · Créditos de clientes</t>
        </is>
      </c>
      <c r="B388" s="30" t="n">
        <v>0</v>
      </c>
      <c r="C388" s="30" t="n">
        <v>0</v>
      </c>
      <c r="D388" s="30" t="n">
        <v>0</v>
      </c>
      <c r="E388" s="30" t="n">
        <v>-200</v>
      </c>
      <c r="F388" s="30" t="n">
        <v>0</v>
      </c>
      <c r="G388" s="30" t="n">
        <v>334.27</v>
      </c>
      <c r="H388" s="30" t="n">
        <v>564.3200000000001</v>
      </c>
      <c r="I388" s="30" t="n">
        <v>-1717.59</v>
      </c>
      <c r="J388" s="30" t="n"/>
      <c r="K388" s="30" t="n">
        <v>0</v>
      </c>
    </row>
    <row r="389">
      <c r="A389" s="24" t="inlineStr">
        <is>
          <t>Otros pasivos</t>
        </is>
      </c>
      <c r="B389" s="34" t="n">
        <v>69665.64999999999</v>
      </c>
      <c r="C389" s="34" t="n">
        <v>75854.63</v>
      </c>
      <c r="D389" s="34" t="n">
        <v>84801.92</v>
      </c>
      <c r="E389" s="34" t="n">
        <v>80423.22</v>
      </c>
      <c r="F389" s="34" t="n">
        <v>84036.83</v>
      </c>
      <c r="G389" s="34" t="n">
        <v>87537.52</v>
      </c>
      <c r="H389" s="34" t="n">
        <v>91036.57000000001</v>
      </c>
      <c r="I389" s="34" t="n">
        <v>79857.17999999999</v>
      </c>
      <c r="J389" s="34" t="n"/>
      <c r="K389" s="34" t="n">
        <v>65395.72</v>
      </c>
    </row>
    <row r="390">
      <c r="A390" t="inlineStr">
        <is>
          <t>2410002 · Vacaciones acumuladas</t>
        </is>
      </c>
      <c r="B390" s="30" t="n">
        <v>21688.6</v>
      </c>
      <c r="C390" s="30" t="n">
        <v>24511.02</v>
      </c>
      <c r="D390" s="30" t="n">
        <v>30512.36</v>
      </c>
      <c r="E390" s="30" t="n">
        <v>32857.88</v>
      </c>
      <c r="F390" s="30" t="n">
        <v>34070.16</v>
      </c>
      <c r="G390" s="30" t="n">
        <v>34885.07</v>
      </c>
      <c r="H390" s="30" t="n">
        <v>33947.22</v>
      </c>
      <c r="I390" s="30" t="n">
        <v>35244.92</v>
      </c>
      <c r="J390" s="30" t="n"/>
      <c r="K390" s="30" t="n">
        <v>18678.84</v>
      </c>
    </row>
    <row r="391">
      <c r="A391" t="inlineStr">
        <is>
          <t>2410003 · Décimo tercer mes acumulado</t>
        </is>
      </c>
      <c r="B391" s="30" t="n">
        <v>4264.63</v>
      </c>
      <c r="C391" s="30" t="n">
        <v>6851.87</v>
      </c>
      <c r="D391" s="30" t="n">
        <v>13410.58</v>
      </c>
      <c r="E391" s="30" t="n">
        <v>2837.28</v>
      </c>
      <c r="F391" s="30" t="n">
        <v>5409.2</v>
      </c>
      <c r="G391" s="30" t="n">
        <v>7594.98</v>
      </c>
      <c r="H391" s="30" t="n">
        <v>6297.65</v>
      </c>
      <c r="I391" s="30" t="n">
        <v>3368.02</v>
      </c>
      <c r="J391" s="30" t="n"/>
      <c r="K391" s="30" t="n">
        <v>1505.68</v>
      </c>
    </row>
    <row r="392">
      <c r="A392" t="inlineStr">
        <is>
          <t>2410005 · Wages Payable / Social Security Expenses Payable</t>
        </is>
      </c>
      <c r="B392" s="30" t="n">
        <v>6957.92</v>
      </c>
      <c r="C392" s="30" t="n">
        <v>6197.53</v>
      </c>
      <c r="D392" s="30" t="n">
        <v>6864.93</v>
      </c>
      <c r="E392" s="30" t="n">
        <v>9427.27</v>
      </c>
      <c r="F392" s="30" t="n">
        <v>7995.98</v>
      </c>
      <c r="G392" s="30" t="n">
        <v>7254.94</v>
      </c>
      <c r="H392" s="30" t="n">
        <v>12738.34</v>
      </c>
      <c r="I392" s="30" t="n">
        <v>6309.5</v>
      </c>
      <c r="J392" s="30" t="n"/>
      <c r="K392" s="30" t="n">
        <v>10110.2</v>
      </c>
    </row>
    <row r="393">
      <c r="A393" t="inlineStr">
        <is>
          <t>2410007 · Wages Payable / Withholdings to be Deposited</t>
        </is>
      </c>
      <c r="B393" s="30" t="n">
        <v>0</v>
      </c>
      <c r="C393" s="30" t="n">
        <v>0</v>
      </c>
      <c r="D393" s="30" t="n">
        <v>0</v>
      </c>
      <c r="E393" s="30" t="n">
        <v>0</v>
      </c>
      <c r="F393" s="30" t="n">
        <v>0</v>
      </c>
      <c r="G393" s="30" t="n">
        <v>79.68000000000001</v>
      </c>
      <c r="H393" s="30" t="n">
        <v>79.68000000000001</v>
      </c>
      <c r="I393" s="30" t="n">
        <v>179.21</v>
      </c>
      <c r="J393" s="30" t="n"/>
      <c r="K393" s="30" t="n">
        <v>0</v>
      </c>
    </row>
    <row r="394">
      <c r="A394" t="inlineStr">
        <is>
          <t>2420001 · Prima de antiguedad acumulada</t>
        </is>
      </c>
      <c r="B394" s="30" t="n">
        <v>4823.13</v>
      </c>
      <c r="C394" s="30" t="n">
        <v>5420.21</v>
      </c>
      <c r="D394" s="30" t="n">
        <v>6933.78</v>
      </c>
      <c r="E394" s="30" t="n">
        <v>7510.74</v>
      </c>
      <c r="F394" s="30" t="n">
        <v>8104.29</v>
      </c>
      <c r="G394" s="30" t="n">
        <v>8598.5</v>
      </c>
      <c r="H394" s="30" t="n">
        <v>8643.34</v>
      </c>
      <c r="I394" s="30" t="n">
        <v>6551.34</v>
      </c>
      <c r="J394" s="30" t="n"/>
      <c r="K394" s="30" t="n">
        <v>4186.43</v>
      </c>
    </row>
    <row r="395">
      <c r="A395" t="inlineStr">
        <is>
          <t>2520000 · Gastos acumulados</t>
        </is>
      </c>
      <c r="B395" s="30" t="n">
        <v>6693.73</v>
      </c>
      <c r="C395" s="30" t="n">
        <v>6693.73</v>
      </c>
      <c r="D395" s="30" t="n">
        <v>0</v>
      </c>
      <c r="E395" s="30" t="n">
        <v>0</v>
      </c>
      <c r="F395" s="30" t="n">
        <v>0</v>
      </c>
      <c r="G395" s="30" t="n">
        <v>0</v>
      </c>
      <c r="H395" s="30" t="n">
        <v>0</v>
      </c>
      <c r="I395" s="30" t="n">
        <v>0</v>
      </c>
      <c r="J395" s="30" t="n"/>
      <c r="K395" s="30" t="n">
        <v>6693.73</v>
      </c>
    </row>
    <row r="396">
      <c r="A396" t="inlineStr">
        <is>
          <t>2520002 · Gasto acumulado / Aviso de Operación</t>
        </is>
      </c>
      <c r="B396" s="30" t="n">
        <v>900</v>
      </c>
      <c r="C396" s="30" t="n">
        <v>1800</v>
      </c>
      <c r="D396" s="30" t="n">
        <v>2700</v>
      </c>
      <c r="E396" s="30" t="n">
        <v>3600</v>
      </c>
      <c r="F396" s="30" t="n">
        <v>4500</v>
      </c>
      <c r="G396" s="30" t="n">
        <v>5400</v>
      </c>
      <c r="H396" s="30" t="n">
        <v>6300</v>
      </c>
      <c r="I396" s="30" t="n">
        <v>5867.86</v>
      </c>
      <c r="J396" s="30" t="n"/>
      <c r="K396" s="30" t="n">
        <v>0</v>
      </c>
    </row>
    <row r="397">
      <c r="A397" t="inlineStr">
        <is>
          <t>2940000 · Arrendamiento acumulado</t>
        </is>
      </c>
      <c r="B397" s="30" t="n">
        <v>24337.64</v>
      </c>
      <c r="C397" s="30" t="n">
        <v>24380.27</v>
      </c>
      <c r="D397" s="30" t="n">
        <v>24380.27</v>
      </c>
      <c r="E397" s="30" t="n">
        <v>24190.05</v>
      </c>
      <c r="F397" s="30" t="n">
        <v>23957.2</v>
      </c>
      <c r="G397" s="30" t="n">
        <v>23724.35</v>
      </c>
      <c r="H397" s="30" t="n">
        <v>23030.34</v>
      </c>
      <c r="I397" s="30" t="n">
        <v>22336.33</v>
      </c>
      <c r="J397" s="30" t="n"/>
      <c r="K397" s="30" t="n">
        <v>24220.84</v>
      </c>
    </row>
    <row r="398">
      <c r="A398" s="24" t="inlineStr">
        <is>
          <t>PATRIMONIO</t>
        </is>
      </c>
      <c r="B398" s="34" t="n">
        <v>0</v>
      </c>
      <c r="C398" s="34" t="n">
        <v>0</v>
      </c>
      <c r="D398" s="34" t="n">
        <v>0</v>
      </c>
      <c r="E398" s="34" t="n">
        <v>0</v>
      </c>
      <c r="F398" s="34" t="n">
        <v>0</v>
      </c>
      <c r="G398" s="34" t="n">
        <v>0</v>
      </c>
      <c r="H398" s="34" t="n">
        <v>0</v>
      </c>
      <c r="I398" s="34" t="n">
        <v>0</v>
      </c>
      <c r="J398" s="34" t="n"/>
      <c r="K398" s="34" t="n"/>
    </row>
    <row r="399">
      <c r="A399" s="24" t="inlineStr">
        <is>
          <t>Capital aportado</t>
        </is>
      </c>
      <c r="B399" s="34" t="n">
        <v>1123056.19</v>
      </c>
      <c r="C399" s="34" t="n">
        <v>1304324.19</v>
      </c>
      <c r="D399" s="34" t="n">
        <v>1340724.19</v>
      </c>
      <c r="E399" s="34" t="n">
        <v>1340724.19</v>
      </c>
      <c r="F399" s="34" t="n">
        <v>1432037.19</v>
      </c>
      <c r="G399" s="34" t="n">
        <v>1432037.19</v>
      </c>
      <c r="H399" s="34" t="n">
        <v>1432037.19</v>
      </c>
      <c r="I399" s="34" t="n">
        <v>1432037.19</v>
      </c>
      <c r="J399" s="34" t="n"/>
      <c r="K399" s="34" t="n">
        <v>939521</v>
      </c>
    </row>
    <row r="400">
      <c r="A400" t="inlineStr">
        <is>
          <t>3110000 · Capital / Outstanding Shares</t>
        </is>
      </c>
      <c r="B400" s="30" t="n">
        <v>1123056.19</v>
      </c>
      <c r="C400" s="30" t="n">
        <v>1304324.19</v>
      </c>
      <c r="D400" s="30" t="n">
        <v>1340724.19</v>
      </c>
      <c r="E400" s="30" t="n">
        <v>1340724.19</v>
      </c>
      <c r="F400" s="30" t="n">
        <v>1432037.19</v>
      </c>
      <c r="G400" s="30" t="n">
        <v>1432037.19</v>
      </c>
      <c r="H400" s="30" t="n">
        <v>1432037.19</v>
      </c>
      <c r="I400" s="30" t="n">
        <v>1432037.19</v>
      </c>
      <c r="J400" s="30" t="n"/>
      <c r="K400" s="30" t="n">
        <v>939521</v>
      </c>
    </row>
    <row r="401">
      <c r="A401" s="24" t="inlineStr">
        <is>
          <t>Resultado / Pérdidas acumuladas</t>
        </is>
      </c>
      <c r="B401" s="34" t="n">
        <v>0</v>
      </c>
      <c r="C401" s="34" t="n">
        <v>0</v>
      </c>
      <c r="D401" s="34" t="n">
        <v>0</v>
      </c>
      <c r="E401" s="34" t="n">
        <v>0</v>
      </c>
      <c r="F401" s="34" t="n">
        <v>-2736.9</v>
      </c>
      <c r="G401" s="34" t="n">
        <v>-11912.35</v>
      </c>
      <c r="H401" s="34" t="n">
        <v>-11912.35</v>
      </c>
      <c r="I401" s="34" t="n">
        <v>-11912.35</v>
      </c>
      <c r="J401" s="34" t="n"/>
      <c r="K401" s="34" t="n">
        <v>0</v>
      </c>
    </row>
    <row r="402">
      <c r="A402" t="inlineStr">
        <is>
          <t>3510000 · Accumulated Results</t>
        </is>
      </c>
      <c r="B402" s="30" t="n">
        <v>-120253.28</v>
      </c>
      <c r="C402" s="30" t="n">
        <v>-120253.28</v>
      </c>
      <c r="D402" s="30" t="n">
        <v>-120253.28</v>
      </c>
      <c r="E402" s="30" t="n">
        <v>-120253.28</v>
      </c>
      <c r="F402" s="30" t="n">
        <v>-122990.18</v>
      </c>
      <c r="G402" s="30" t="n">
        <v>-132165.63</v>
      </c>
      <c r="H402" s="30" t="n">
        <v>-132165.63</v>
      </c>
      <c r="I402" s="30" t="n">
        <v>-132165.63</v>
      </c>
      <c r="J402" s="30" t="n"/>
      <c r="K402" s="30" t="n">
        <v>-120253.28</v>
      </c>
    </row>
    <row r="403">
      <c r="A403" t="inlineStr">
        <is>
          <t>999999 · Undistributed Profits/Losses</t>
        </is>
      </c>
      <c r="B403" s="30" t="n">
        <v>120253.28</v>
      </c>
      <c r="C403" s="30" t="n">
        <v>120253.28</v>
      </c>
      <c r="D403" s="30" t="n">
        <v>120253.28</v>
      </c>
      <c r="E403" s="30" t="n">
        <v>120253.28</v>
      </c>
      <c r="F403" s="30" t="n">
        <v>120253.28</v>
      </c>
      <c r="G403" s="30" t="n">
        <v>120253.28</v>
      </c>
      <c r="H403" s="30" t="n">
        <v>120253.28</v>
      </c>
      <c r="I403" s="30" t="n">
        <v>120253.28</v>
      </c>
      <c r="J403" s="30" t="n"/>
      <c r="K403" s="30" t="n">
        <v>120253.28</v>
      </c>
    </row>
    <row r="404">
      <c r="A404" s="24" t="inlineStr">
        <is>
          <t>Resultado del ejercicio (P&amp;G acumulado)</t>
        </is>
      </c>
      <c r="B404" s="34" t="n">
        <v>-807339.88</v>
      </c>
      <c r="C404" s="34" t="n">
        <v>-862424.92</v>
      </c>
      <c r="D404" s="34" t="n">
        <v>-965169.5699999999</v>
      </c>
      <c r="E404" s="34" t="n">
        <v>-1012725.05</v>
      </c>
      <c r="F404" s="34" t="n">
        <v>-1062195.77</v>
      </c>
      <c r="G404" s="34" t="n">
        <v>-1111317.12</v>
      </c>
      <c r="H404" s="34" t="n">
        <v>-1139169.75</v>
      </c>
      <c r="I404" s="34" t="n">
        <v>-1162142.61</v>
      </c>
      <c r="J404" s="34" t="n"/>
      <c r="K404" s="34" t="n">
        <v>-752171.61</v>
      </c>
    </row>
    <row r="405">
      <c r="A405" t="inlineStr">
        <is>
          <t>4110.02 · Ventas de gafas / Plaza New York</t>
        </is>
      </c>
      <c r="B405" s="30" t="n">
        <v>112.5</v>
      </c>
      <c r="C405" s="30" t="n">
        <v>112.5</v>
      </c>
      <c r="D405" s="30" t="n">
        <v>112.5</v>
      </c>
      <c r="E405" s="30" t="n">
        <v>112.5</v>
      </c>
      <c r="F405" s="30" t="n">
        <v>112.5</v>
      </c>
      <c r="G405" s="30" t="n">
        <v>151.8</v>
      </c>
      <c r="H405" s="30" t="n">
        <v>151.8</v>
      </c>
      <c r="I405" s="30" t="n">
        <v>151.8</v>
      </c>
      <c r="J405" s="30" t="n"/>
      <c r="K405" s="30" t="n">
        <v>0</v>
      </c>
    </row>
    <row r="406">
      <c r="A406" t="inlineStr">
        <is>
          <t>4110.05 · Ventas de gafas / Albrook</t>
        </is>
      </c>
      <c r="B406" s="30" t="n">
        <v>95</v>
      </c>
      <c r="C406" s="30" t="n">
        <v>95</v>
      </c>
      <c r="D406" s="30" t="n">
        <v>95</v>
      </c>
      <c r="E406" s="30" t="n">
        <v>95</v>
      </c>
      <c r="F406" s="30" t="n">
        <v>95</v>
      </c>
      <c r="G406" s="30" t="n">
        <v>95</v>
      </c>
      <c r="H406" s="30" t="n">
        <v>95</v>
      </c>
      <c r="I406" s="30" t="n">
        <v>95</v>
      </c>
      <c r="J406" s="30" t="n"/>
      <c r="K406" s="30" t="n">
        <v>0</v>
      </c>
    </row>
    <row r="407">
      <c r="A407" t="inlineStr">
        <is>
          <t>4110.09 · DESCUENTOS EN VENTAS</t>
        </is>
      </c>
      <c r="B407" s="30" t="n">
        <v>-35630.09</v>
      </c>
      <c r="C407" s="30" t="n">
        <v>-61633.62</v>
      </c>
      <c r="D407" s="30" t="n">
        <v>-66108.10000000001</v>
      </c>
      <c r="E407" s="30" t="n">
        <v>-67729.25</v>
      </c>
      <c r="F407" s="30" t="n">
        <v>-70017.64</v>
      </c>
      <c r="G407" s="30" t="n">
        <v>-74342.33</v>
      </c>
      <c r="H407" s="30" t="n">
        <v>-79664.71000000001</v>
      </c>
      <c r="I407" s="30" t="n">
        <v>-85351.11</v>
      </c>
      <c r="J407" s="30" t="n"/>
      <c r="K407" s="30" t="n">
        <v>-34406.7</v>
      </c>
    </row>
    <row r="408">
      <c r="A408" t="inlineStr">
        <is>
          <t>4110.11 · Descuento en Venta Jornadas Colombia</t>
        </is>
      </c>
      <c r="B408" s="30" t="n">
        <v>0</v>
      </c>
      <c r="C408" s="30" t="n">
        <v>0</v>
      </c>
      <c r="D408" s="30" t="n">
        <v>-1098.2</v>
      </c>
      <c r="E408" s="30" t="n">
        <v>-2589.44</v>
      </c>
      <c r="F408" s="30" t="n">
        <v>-4311.88</v>
      </c>
      <c r="G408" s="30" t="n">
        <v>-4311.88</v>
      </c>
      <c r="H408" s="30" t="n">
        <v>-4311.88</v>
      </c>
      <c r="I408" s="30" t="n">
        <v>-4311.88</v>
      </c>
      <c r="J408" s="30" t="n"/>
      <c r="K408" s="30" t="n">
        <v>0</v>
      </c>
    </row>
    <row r="409">
      <c r="A409" t="inlineStr">
        <is>
          <t>4110.12 · Devoluciones por ventas</t>
        </is>
      </c>
      <c r="B409" s="30" t="n">
        <v>0</v>
      </c>
      <c r="C409" s="30" t="n">
        <v>0</v>
      </c>
      <c r="D409" s="30" t="n">
        <v>0</v>
      </c>
      <c r="E409" s="30" t="n">
        <v>0</v>
      </c>
      <c r="F409" s="30" t="n">
        <v>0</v>
      </c>
      <c r="G409" s="30" t="n">
        <v>-28.95</v>
      </c>
      <c r="H409" s="30" t="n">
        <v>-28.95</v>
      </c>
      <c r="I409" s="30" t="n">
        <v>-85.13</v>
      </c>
      <c r="J409" s="30" t="n"/>
      <c r="K409" s="30" t="n">
        <v>0</v>
      </c>
    </row>
    <row r="410">
      <c r="A410" t="inlineStr">
        <is>
          <t>4110.13 · Abonos por examen visual</t>
        </is>
      </c>
      <c r="B410" s="30" t="n">
        <v>0</v>
      </c>
      <c r="C410" s="30" t="n">
        <v>0</v>
      </c>
      <c r="D410" s="30" t="n">
        <v>0</v>
      </c>
      <c r="E410" s="30" t="n">
        <v>0</v>
      </c>
      <c r="F410" s="30" t="n">
        <v>0</v>
      </c>
      <c r="G410" s="30" t="n">
        <v>0</v>
      </c>
      <c r="H410" s="30" t="n">
        <v>-60</v>
      </c>
      <c r="I410" s="30" t="n">
        <v>-60</v>
      </c>
      <c r="J410" s="30" t="n"/>
      <c r="K410" s="30" t="n">
        <v>0</v>
      </c>
    </row>
    <row r="411">
      <c r="A411" t="inlineStr">
        <is>
          <t>4110016 · Ingresos por envios a domicilio</t>
        </is>
      </c>
      <c r="B411" s="30" t="n">
        <v>83.34</v>
      </c>
      <c r="C411" s="30" t="n">
        <v>115.34</v>
      </c>
      <c r="D411" s="30" t="n">
        <v>155.34</v>
      </c>
      <c r="E411" s="30" t="n">
        <v>175.34</v>
      </c>
      <c r="F411" s="30" t="n">
        <v>215.34</v>
      </c>
      <c r="G411" s="30" t="n">
        <v>265.34</v>
      </c>
      <c r="H411" s="30" t="n">
        <v>307.34</v>
      </c>
      <c r="I411" s="30" t="n">
        <v>337.34</v>
      </c>
      <c r="J411" s="30" t="n"/>
      <c r="K411" s="30" t="n">
        <v>10</v>
      </c>
    </row>
    <row r="412">
      <c r="A412" t="inlineStr">
        <is>
          <t>4120000 · Ventas de lentes de contacto</t>
        </is>
      </c>
      <c r="B412" s="30" t="n">
        <v>21257.5</v>
      </c>
      <c r="C412" s="30" t="n">
        <v>22994.5</v>
      </c>
      <c r="D412" s="30" t="n">
        <v>26013.25</v>
      </c>
      <c r="E412" s="30" t="n">
        <v>28427.25</v>
      </c>
      <c r="F412" s="30" t="n">
        <v>30869.25</v>
      </c>
      <c r="G412" s="30" t="n">
        <v>33478.17</v>
      </c>
      <c r="H412" s="30" t="n">
        <v>36215.17</v>
      </c>
      <c r="I412" s="30" t="n">
        <v>39155.17</v>
      </c>
      <c r="J412" s="30" t="n"/>
      <c r="K412" s="30" t="n">
        <v>19085</v>
      </c>
    </row>
    <row r="413">
      <c r="A413" t="inlineStr">
        <is>
          <t>4130000 · Ventas de cristales</t>
        </is>
      </c>
      <c r="B413" s="30" t="n">
        <v>146976.42</v>
      </c>
      <c r="C413" s="30" t="n">
        <v>167244</v>
      </c>
      <c r="D413" s="30" t="n">
        <v>185298</v>
      </c>
      <c r="E413" s="30" t="n">
        <v>204393.15</v>
      </c>
      <c r="F413" s="30" t="n">
        <v>225155.3</v>
      </c>
      <c r="G413" s="30" t="n">
        <v>244493.84</v>
      </c>
      <c r="H413" s="30" t="n">
        <v>270611.95</v>
      </c>
      <c r="I413" s="30" t="n">
        <v>304756.91</v>
      </c>
      <c r="J413" s="30" t="n"/>
      <c r="K413" s="30" t="n">
        <v>126504.66</v>
      </c>
    </row>
    <row r="414">
      <c r="A414" t="inlineStr">
        <is>
          <t>4140000 · Ventas de monturas</t>
        </is>
      </c>
      <c r="B414" s="30" t="n">
        <v>266379.9</v>
      </c>
      <c r="C414" s="30" t="n">
        <v>322873.61</v>
      </c>
      <c r="D414" s="30" t="n">
        <v>354294.81</v>
      </c>
      <c r="E414" s="30" t="n">
        <v>387498.81</v>
      </c>
      <c r="F414" s="30" t="n">
        <v>420937.31</v>
      </c>
      <c r="G414" s="30" t="n">
        <v>448532.16</v>
      </c>
      <c r="H414" s="30" t="n">
        <v>485521.18</v>
      </c>
      <c r="I414" s="30" t="n">
        <v>529521.83</v>
      </c>
      <c r="J414" s="30" t="n"/>
      <c r="K414" s="30" t="n">
        <v>234040.72</v>
      </c>
    </row>
    <row r="415">
      <c r="A415" t="inlineStr">
        <is>
          <t>4150000 · Ventas de monturas (copia)</t>
        </is>
      </c>
      <c r="B415" s="30" t="n">
        <v>2825.13</v>
      </c>
      <c r="C415" s="30" t="n">
        <v>3208.48</v>
      </c>
      <c r="D415" s="30" t="n">
        <v>3797.48</v>
      </c>
      <c r="E415" s="30" t="n">
        <v>4281.48</v>
      </c>
      <c r="F415" s="30" t="n">
        <v>4759.41</v>
      </c>
      <c r="G415" s="30" t="n">
        <v>5052.41</v>
      </c>
      <c r="H415" s="30" t="n">
        <v>5949.41</v>
      </c>
      <c r="I415" s="30" t="n">
        <v>6934.81</v>
      </c>
      <c r="J415" s="30" t="n"/>
      <c r="K415" s="30" t="n">
        <v>2474.5</v>
      </c>
    </row>
    <row r="416">
      <c r="A416" t="inlineStr">
        <is>
          <t>4160000 · ingresos tarjeta de regalo</t>
        </is>
      </c>
      <c r="B416" s="30" t="n">
        <v>91.87</v>
      </c>
      <c r="C416" s="30" t="n">
        <v>91.87</v>
      </c>
      <c r="D416" s="30" t="n">
        <v>465.77</v>
      </c>
      <c r="E416" s="30" t="n">
        <v>465.77</v>
      </c>
      <c r="F416" s="30" t="n">
        <v>265.77</v>
      </c>
      <c r="G416" s="30" t="n">
        <v>210.77</v>
      </c>
      <c r="H416" s="30" t="n">
        <v>210.77</v>
      </c>
      <c r="I416" s="30" t="n">
        <v>210.77</v>
      </c>
      <c r="J416" s="30" t="n"/>
      <c r="K416" s="30" t="n">
        <v>218.04</v>
      </c>
    </row>
    <row r="417">
      <c r="A417" t="inlineStr">
        <is>
          <t>4210000 · Fees earned, obtained, collected</t>
        </is>
      </c>
      <c r="B417" s="30" t="n">
        <v>0</v>
      </c>
      <c r="C417" s="30" t="n">
        <v>0</v>
      </c>
      <c r="D417" s="30" t="n">
        <v>0</v>
      </c>
      <c r="E417" s="30" t="n">
        <v>0</v>
      </c>
      <c r="F417" s="30" t="n">
        <v>0</v>
      </c>
      <c r="G417" s="30" t="n">
        <v>0</v>
      </c>
      <c r="H417" s="30" t="n">
        <v>1320</v>
      </c>
      <c r="I417" s="30" t="n">
        <v>1320</v>
      </c>
      <c r="J417" s="30" t="n"/>
      <c r="K417" s="30" t="n">
        <v>0</v>
      </c>
    </row>
    <row r="418">
      <c r="A418" t="inlineStr">
        <is>
          <t>5003001 · Agua</t>
        </is>
      </c>
      <c r="B418" s="30" t="n">
        <v>0</v>
      </c>
      <c r="C418" s="30" t="n">
        <v>0</v>
      </c>
      <c r="D418" s="30" t="n">
        <v>0</v>
      </c>
      <c r="E418" s="30" t="n">
        <v>0</v>
      </c>
      <c r="F418" s="30" t="n">
        <v>-70.28</v>
      </c>
      <c r="G418" s="30" t="n">
        <v>-70.28</v>
      </c>
      <c r="H418" s="30" t="n">
        <v>-70.28</v>
      </c>
      <c r="I418" s="30" t="n">
        <v>-206.08</v>
      </c>
      <c r="J418" s="30" t="n"/>
      <c r="K418" s="30" t="n">
        <v>0</v>
      </c>
    </row>
    <row r="419">
      <c r="A419" t="inlineStr">
        <is>
          <t>5102000 · Equipos eléctricos</t>
        </is>
      </c>
      <c r="B419" s="30" t="n">
        <v>-1729</v>
      </c>
      <c r="C419" s="30" t="n">
        <v>-1729</v>
      </c>
      <c r="D419" s="30" t="n">
        <v>-1750.3</v>
      </c>
      <c r="E419" s="30" t="n">
        <v>-1766.13</v>
      </c>
      <c r="F419" s="30" t="n">
        <v>-1921.49</v>
      </c>
      <c r="G419" s="30" t="n">
        <v>-1921.49</v>
      </c>
      <c r="H419" s="30" t="n">
        <v>-1921.49</v>
      </c>
      <c r="I419" s="30" t="n">
        <v>-1921.49</v>
      </c>
      <c r="J419" s="30" t="n"/>
      <c r="K419" s="30" t="n">
        <v>-1680.07</v>
      </c>
    </row>
    <row r="420">
      <c r="A420" t="inlineStr">
        <is>
          <t>5103000. · Equipos electromecánicos</t>
        </is>
      </c>
      <c r="B420" s="30" t="n">
        <v>-99.98999999999999</v>
      </c>
      <c r="C420" s="30" t="n">
        <v>-99.98999999999999</v>
      </c>
      <c r="D420" s="30" t="n">
        <v>-99.98999999999999</v>
      </c>
      <c r="E420" s="30" t="n">
        <v>-99.98999999999999</v>
      </c>
      <c r="F420" s="30" t="n">
        <v>-99.98999999999999</v>
      </c>
      <c r="G420" s="30" t="n">
        <v>-99.98999999999999</v>
      </c>
      <c r="H420" s="30" t="n">
        <v>-99.98999999999999</v>
      </c>
      <c r="I420" s="30" t="n">
        <v>-99.98999999999999</v>
      </c>
      <c r="J420" s="30" t="n"/>
      <c r="K420" s="30" t="n">
        <v>-99.98999999999999</v>
      </c>
    </row>
    <row r="421">
      <c r="A421" t="inlineStr">
        <is>
          <t>5202006 · Cintas varias</t>
        </is>
      </c>
      <c r="B421" s="30" t="n">
        <v>0</v>
      </c>
      <c r="C421" s="30" t="n">
        <v>0</v>
      </c>
      <c r="D421" s="30" t="n">
        <v>-21.88</v>
      </c>
      <c r="E421" s="30" t="n">
        <v>-21.88</v>
      </c>
      <c r="F421" s="30" t="n">
        <v>-21.88</v>
      </c>
      <c r="G421" s="30" t="n">
        <v>-21.88</v>
      </c>
      <c r="H421" s="30" t="n">
        <v>-21.88</v>
      </c>
      <c r="I421" s="30" t="n">
        <v>-21.88</v>
      </c>
      <c r="J421" s="30" t="n"/>
      <c r="K421" s="30" t="n">
        <v>0</v>
      </c>
    </row>
    <row r="422">
      <c r="A422" t="inlineStr">
        <is>
          <t>5202008 · Papelería</t>
        </is>
      </c>
      <c r="B422" s="30" t="n">
        <v>-19.03</v>
      </c>
      <c r="C422" s="30" t="n">
        <v>-19.03</v>
      </c>
      <c r="D422" s="30" t="n">
        <v>-31.25</v>
      </c>
      <c r="E422" s="30" t="n">
        <v>-47.65</v>
      </c>
      <c r="F422" s="30" t="n">
        <v>-100.72</v>
      </c>
      <c r="G422" s="30" t="n">
        <v>-100.72</v>
      </c>
      <c r="H422" s="30" t="n">
        <v>-108.17</v>
      </c>
      <c r="I422" s="30" t="n">
        <v>-125.23</v>
      </c>
      <c r="J422" s="30" t="n"/>
      <c r="K422" s="30" t="n">
        <v>-19.03</v>
      </c>
    </row>
    <row r="423">
      <c r="A423" t="inlineStr">
        <is>
          <t>5202011 · Plásticos emboltorios</t>
        </is>
      </c>
      <c r="B423" s="30" t="n">
        <v>-17</v>
      </c>
      <c r="C423" s="30" t="n">
        <v>-17</v>
      </c>
      <c r="D423" s="30" t="n">
        <v>-17</v>
      </c>
      <c r="E423" s="30" t="n">
        <v>-17</v>
      </c>
      <c r="F423" s="30" t="n">
        <v>-17</v>
      </c>
      <c r="G423" s="30" t="n">
        <v>-17</v>
      </c>
      <c r="H423" s="30" t="n">
        <v>-17</v>
      </c>
      <c r="I423" s="30" t="n">
        <v>-17</v>
      </c>
      <c r="J423" s="30" t="n"/>
      <c r="K423" s="30" t="n">
        <v>-17</v>
      </c>
    </row>
    <row r="424">
      <c r="A424" t="inlineStr">
        <is>
          <t>5202013 · Bolígrafos, lápiz y marcadores</t>
        </is>
      </c>
      <c r="B424" s="30" t="n">
        <v>-2.13</v>
      </c>
      <c r="C424" s="30" t="n">
        <v>-2.13</v>
      </c>
      <c r="D424" s="30" t="n">
        <v>-2.13</v>
      </c>
      <c r="E424" s="30" t="n">
        <v>-2.13</v>
      </c>
      <c r="F424" s="30" t="n">
        <v>-2.13</v>
      </c>
      <c r="G424" s="30" t="n">
        <v>-2.13</v>
      </c>
      <c r="H424" s="30" t="n">
        <v>-2.13</v>
      </c>
      <c r="I424" s="30" t="n">
        <v>-2.13</v>
      </c>
      <c r="J424" s="30" t="n"/>
      <c r="K424" s="30" t="n">
        <v>-2.13</v>
      </c>
    </row>
    <row r="425">
      <c r="A425" t="inlineStr">
        <is>
          <t>5205002 · Baterías</t>
        </is>
      </c>
      <c r="B425" s="30" t="n">
        <v>-3.99</v>
      </c>
      <c r="C425" s="30" t="n">
        <v>-3.99</v>
      </c>
      <c r="D425" s="30" t="n">
        <v>-3.99</v>
      </c>
      <c r="E425" s="30" t="n">
        <v>-3.99</v>
      </c>
      <c r="F425" s="30" t="n">
        <v>-3.99</v>
      </c>
      <c r="G425" s="30" t="n">
        <v>-3.99</v>
      </c>
      <c r="H425" s="30" t="n">
        <v>-3.99</v>
      </c>
      <c r="I425" s="30" t="n">
        <v>-3.99</v>
      </c>
      <c r="J425" s="30" t="n"/>
      <c r="K425" s="30" t="n">
        <v>-3.99</v>
      </c>
    </row>
    <row r="426">
      <c r="A426" t="inlineStr">
        <is>
          <t>5205003 · Tintas y tonners</t>
        </is>
      </c>
      <c r="B426" s="30" t="n">
        <v>0</v>
      </c>
      <c r="C426" s="30" t="n">
        <v>0</v>
      </c>
      <c r="D426" s="30" t="n">
        <v>0</v>
      </c>
      <c r="E426" s="30" t="n">
        <v>-19.95</v>
      </c>
      <c r="F426" s="30" t="n">
        <v>-19.95</v>
      </c>
      <c r="G426" s="30" t="n">
        <v>-19.95</v>
      </c>
      <c r="H426" s="30" t="n">
        <v>-19.95</v>
      </c>
      <c r="I426" s="30" t="n">
        <v>-19.95</v>
      </c>
      <c r="J426" s="30" t="n"/>
      <c r="K426" s="30" t="n">
        <v>0</v>
      </c>
    </row>
    <row r="427">
      <c r="A427" t="inlineStr">
        <is>
          <t>5205007 · Productos alimenticios para humanos</t>
        </is>
      </c>
      <c r="B427" s="30" t="n">
        <v>-47.58</v>
      </c>
      <c r="C427" s="30" t="n">
        <v>-47.58</v>
      </c>
      <c r="D427" s="30" t="n">
        <v>-47.58</v>
      </c>
      <c r="E427" s="30" t="n">
        <v>-47.58</v>
      </c>
      <c r="F427" s="30" t="n">
        <v>-56.44</v>
      </c>
      <c r="G427" s="30" t="n">
        <v>-56.44</v>
      </c>
      <c r="H427" s="30" t="n">
        <v>-56.44</v>
      </c>
      <c r="I427" s="30" t="n">
        <v>-56.44</v>
      </c>
      <c r="J427" s="30" t="n"/>
      <c r="K427" s="30" t="n">
        <v>-47.58</v>
      </c>
    </row>
    <row r="428">
      <c r="A428" t="inlineStr">
        <is>
          <t>5301000 · Piezas eléctricas</t>
        </is>
      </c>
      <c r="B428" s="30" t="n">
        <v>0</v>
      </c>
      <c r="C428" s="30" t="n">
        <v>0</v>
      </c>
      <c r="D428" s="30" t="n">
        <v>0</v>
      </c>
      <c r="E428" s="30" t="n">
        <v>0</v>
      </c>
      <c r="F428" s="30" t="n">
        <v>0</v>
      </c>
      <c r="G428" s="30" t="n">
        <v>0</v>
      </c>
      <c r="H428" s="30" t="n">
        <v>0</v>
      </c>
      <c r="I428" s="30" t="n">
        <v>-17.8</v>
      </c>
      <c r="J428" s="30" t="n"/>
      <c r="K428" s="30" t="n">
        <v>0</v>
      </c>
    </row>
    <row r="429">
      <c r="A429" t="inlineStr">
        <is>
          <t>5302000 · Piezas mecánicas</t>
        </is>
      </c>
      <c r="B429" s="30" t="n">
        <v>-12.76</v>
      </c>
      <c r="C429" s="30" t="n">
        <v>-12.76</v>
      </c>
      <c r="D429" s="30" t="n">
        <v>-12.76</v>
      </c>
      <c r="E429" s="30" t="n">
        <v>-12.76</v>
      </c>
      <c r="F429" s="30" t="n">
        <v>-12.76</v>
      </c>
      <c r="G429" s="30" t="n">
        <v>-12.76</v>
      </c>
      <c r="H429" s="30" t="n">
        <v>-12.76</v>
      </c>
      <c r="I429" s="30" t="n">
        <v>-12.76</v>
      </c>
      <c r="J429" s="30" t="n"/>
      <c r="K429" s="30" t="n">
        <v>-12.76</v>
      </c>
    </row>
    <row r="430">
      <c r="A430" t="inlineStr">
        <is>
          <t>5401001 · Flete aereo</t>
        </is>
      </c>
      <c r="B430" s="30" t="n">
        <v>-1391.85</v>
      </c>
      <c r="C430" s="30" t="n">
        <v>-1391.85</v>
      </c>
      <c r="D430" s="30" t="n">
        <v>-1391.85</v>
      </c>
      <c r="E430" s="30" t="n">
        <v>-1391.85</v>
      </c>
      <c r="F430" s="30" t="n">
        <v>-1391.85</v>
      </c>
      <c r="G430" s="30" t="n">
        <v>-1423.49</v>
      </c>
      <c r="H430" s="30" t="n">
        <v>-1453.62</v>
      </c>
      <c r="I430" s="30" t="n">
        <v>-1453.62</v>
      </c>
      <c r="J430" s="30" t="n"/>
      <c r="K430" s="30" t="n">
        <v>-1391.85</v>
      </c>
    </row>
    <row r="431">
      <c r="A431" t="inlineStr">
        <is>
          <t>5401002 · Flete terrestre</t>
        </is>
      </c>
      <c r="B431" s="30" t="n">
        <v>-2509.51</v>
      </c>
      <c r="C431" s="30" t="n">
        <v>-2509.51</v>
      </c>
      <c r="D431" s="30" t="n">
        <v>-2509.51</v>
      </c>
      <c r="E431" s="30" t="n">
        <v>-2509.51</v>
      </c>
      <c r="F431" s="30" t="n">
        <v>-2590.01</v>
      </c>
      <c r="G431" s="30" t="n">
        <v>-2622.01</v>
      </c>
      <c r="H431" s="30" t="n">
        <v>-2622.01</v>
      </c>
      <c r="I431" s="30" t="n">
        <v>-2622.01</v>
      </c>
      <c r="J431" s="30" t="n"/>
      <c r="K431" s="30" t="n">
        <v>-2509.51</v>
      </c>
    </row>
    <row r="432">
      <c r="A432" t="inlineStr">
        <is>
          <t>5401004 · Flete multimodal</t>
        </is>
      </c>
      <c r="B432" s="30" t="n">
        <v>-6842.89</v>
      </c>
      <c r="C432" s="30" t="n">
        <v>-6842.89</v>
      </c>
      <c r="D432" s="30" t="n">
        <v>-6842.89</v>
      </c>
      <c r="E432" s="30" t="n">
        <v>-6842.89</v>
      </c>
      <c r="F432" s="30" t="n">
        <v>-6842.89</v>
      </c>
      <c r="G432" s="30" t="n">
        <v>-6842.89</v>
      </c>
      <c r="H432" s="30" t="n">
        <v>-6842.89</v>
      </c>
      <c r="I432" s="30" t="n">
        <v>-6842.89</v>
      </c>
      <c r="J432" s="30" t="n"/>
      <c r="K432" s="30" t="n">
        <v>-6842.89</v>
      </c>
    </row>
    <row r="433">
      <c r="A433" t="inlineStr">
        <is>
          <t>5402002 · Mensajerías terrestres</t>
        </is>
      </c>
      <c r="B433" s="30" t="n">
        <v>-181.75</v>
      </c>
      <c r="C433" s="30" t="n">
        <v>-198.75</v>
      </c>
      <c r="D433" s="30" t="n">
        <v>-163.25</v>
      </c>
      <c r="E433" s="30" t="n">
        <v>-163.25</v>
      </c>
      <c r="F433" s="30" t="n">
        <v>-657.15</v>
      </c>
      <c r="G433" s="30" t="n">
        <v>-741.4</v>
      </c>
      <c r="H433" s="30" t="n">
        <v>-742.4</v>
      </c>
      <c r="I433" s="30" t="n">
        <v>-746.8</v>
      </c>
      <c r="J433" s="30" t="n"/>
      <c r="K433" s="30" t="n">
        <v>-175.25</v>
      </c>
    </row>
    <row r="434">
      <c r="A434" t="inlineStr">
        <is>
          <t>5403001 · Transporte de pasajeros / aéreos</t>
        </is>
      </c>
      <c r="B434" s="30" t="n">
        <v>0</v>
      </c>
      <c r="C434" s="30" t="n">
        <v>0</v>
      </c>
      <c r="D434" s="30" t="n">
        <v>0</v>
      </c>
      <c r="E434" s="30" t="n">
        <v>0</v>
      </c>
      <c r="F434" s="30" t="n">
        <v>0</v>
      </c>
      <c r="G434" s="30" t="n">
        <v>0</v>
      </c>
      <c r="H434" s="30" t="n">
        <v>0</v>
      </c>
      <c r="I434" s="30" t="n">
        <v>-35.12</v>
      </c>
      <c r="J434" s="30" t="n"/>
      <c r="K434" s="30" t="n">
        <v>0</v>
      </c>
    </row>
    <row r="435">
      <c r="A435" t="inlineStr">
        <is>
          <t>5403002 · Transporte de pasajeros / terrestres</t>
        </is>
      </c>
      <c r="B435" s="30" t="n">
        <v>-77.95</v>
      </c>
      <c r="C435" s="30" t="n">
        <v>-77.95</v>
      </c>
      <c r="D435" s="30" t="n">
        <v>-77.95</v>
      </c>
      <c r="E435" s="30" t="n">
        <v>-77.95</v>
      </c>
      <c r="F435" s="30" t="n">
        <v>-84.23999999999999</v>
      </c>
      <c r="G435" s="30" t="n">
        <v>-345.55</v>
      </c>
      <c r="H435" s="30" t="n">
        <v>-960.78</v>
      </c>
      <c r="I435" s="30" t="n">
        <v>-1840.29</v>
      </c>
      <c r="J435" s="30" t="n"/>
      <c r="K435" s="30" t="n">
        <v>-77.95</v>
      </c>
    </row>
    <row r="436">
      <c r="A436" t="inlineStr">
        <is>
          <t>5406001 · Viáticos a terceros</t>
        </is>
      </c>
      <c r="B436" s="30" t="n">
        <v>0</v>
      </c>
      <c r="C436" s="30" t="n">
        <v>0</v>
      </c>
      <c r="D436" s="30" t="n">
        <v>0</v>
      </c>
      <c r="E436" s="30" t="n">
        <v>0</v>
      </c>
      <c r="F436" s="30" t="n">
        <v>0</v>
      </c>
      <c r="G436" s="30" t="n">
        <v>0</v>
      </c>
      <c r="H436" s="30" t="n">
        <v>7.74</v>
      </c>
      <c r="I436" s="30" t="n">
        <v>7.74</v>
      </c>
      <c r="J436" s="30" t="n"/>
      <c r="K436" s="30" t="n">
        <v>0</v>
      </c>
    </row>
    <row r="437">
      <c r="A437" t="inlineStr">
        <is>
          <t>5601000 · Energía eléctrica / consumidor final</t>
        </is>
      </c>
      <c r="B437" s="30" t="n">
        <v>-9014.25</v>
      </c>
      <c r="C437" s="30" t="n">
        <v>-10542.63</v>
      </c>
      <c r="D437" s="30" t="n">
        <v>-12056.09</v>
      </c>
      <c r="E437" s="30" t="n">
        <v>-13129.8</v>
      </c>
      <c r="F437" s="30" t="n">
        <v>-14592.59</v>
      </c>
      <c r="G437" s="30" t="n">
        <v>-16182.06</v>
      </c>
      <c r="H437" s="30" t="n">
        <v>-17450.6</v>
      </c>
      <c r="I437" s="30" t="n">
        <v>-18489.04</v>
      </c>
      <c r="J437" s="30" t="n"/>
      <c r="K437" s="30" t="n">
        <v>-8290.07</v>
      </c>
    </row>
    <row r="438">
      <c r="A438" t="inlineStr">
        <is>
          <t>5701002 · Primas de antigüedad</t>
        </is>
      </c>
      <c r="B438" s="30" t="n">
        <v>-6005.56</v>
      </c>
      <c r="C438" s="30" t="n">
        <v>-6602.64</v>
      </c>
      <c r="D438" s="30" t="n">
        <v>-8116.21</v>
      </c>
      <c r="E438" s="30" t="n">
        <v>-8693.17</v>
      </c>
      <c r="F438" s="30" t="n">
        <v>-9286.719999999999</v>
      </c>
      <c r="G438" s="30" t="n">
        <v>-9820.85</v>
      </c>
      <c r="H438" s="30" t="n">
        <v>-9865.690000000001</v>
      </c>
      <c r="I438" s="30" t="n">
        <v>-10300.67</v>
      </c>
      <c r="J438" s="30" t="n"/>
      <c r="K438" s="30" t="n">
        <v>-5368.86</v>
      </c>
    </row>
    <row r="439">
      <c r="A439" t="inlineStr">
        <is>
          <t>5701003 · Vacaciones</t>
        </is>
      </c>
      <c r="B439" s="30" t="n">
        <v>-28267.68</v>
      </c>
      <c r="C439" s="30" t="n">
        <v>-31090.1</v>
      </c>
      <c r="D439" s="30" t="n">
        <v>-38245.31</v>
      </c>
      <c r="E439" s="30" t="n">
        <v>-40940.83</v>
      </c>
      <c r="F439" s="30" t="n">
        <v>-43709.61</v>
      </c>
      <c r="G439" s="30" t="n">
        <v>-46129.97</v>
      </c>
      <c r="H439" s="30" t="n">
        <v>-46342.12</v>
      </c>
      <c r="I439" s="30" t="n">
        <v>-48398.33</v>
      </c>
      <c r="J439" s="30" t="n"/>
      <c r="K439" s="30" t="n">
        <v>-25257.92</v>
      </c>
    </row>
    <row r="440">
      <c r="A440" t="inlineStr">
        <is>
          <t>5701007 · XIII mes</t>
        </is>
      </c>
      <c r="B440" s="30" t="n">
        <v>-26782.19</v>
      </c>
      <c r="C440" s="30" t="n">
        <v>-29369.43</v>
      </c>
      <c r="D440" s="30" t="n">
        <v>-35928.14</v>
      </c>
      <c r="E440" s="30" t="n">
        <v>-38428.23</v>
      </c>
      <c r="F440" s="30" t="n">
        <v>-41000.15</v>
      </c>
      <c r="G440" s="30" t="n">
        <v>-43314.67</v>
      </c>
      <c r="H440" s="30" t="n">
        <v>-44913.34</v>
      </c>
      <c r="I440" s="30" t="n">
        <v>-46798.24</v>
      </c>
      <c r="J440" s="30" t="n"/>
      <c r="K440" s="30" t="n">
        <v>-24023.24</v>
      </c>
    </row>
    <row r="441">
      <c r="A441" t="inlineStr">
        <is>
          <t>5702001 · Sueldos</t>
        </is>
      </c>
      <c r="B441" s="30" t="n">
        <v>-173870.27</v>
      </c>
      <c r="C441" s="30" t="n">
        <v>-188428.49</v>
      </c>
      <c r="D441" s="30" t="n">
        <v>-203370.59</v>
      </c>
      <c r="E441" s="30" t="n">
        <v>-216758.93</v>
      </c>
      <c r="F441" s="30" t="n">
        <v>-231275.65</v>
      </c>
      <c r="G441" s="30" t="n">
        <v>-244116.03</v>
      </c>
      <c r="H441" s="30" t="n">
        <v>-257416.51</v>
      </c>
      <c r="I441" s="30" t="n">
        <v>-272822.61</v>
      </c>
      <c r="J441" s="30" t="n"/>
      <c r="K441" s="30" t="n">
        <v>-157724.56</v>
      </c>
    </row>
    <row r="442">
      <c r="A442" t="inlineStr">
        <is>
          <t>5702002 · Horas extras</t>
        </is>
      </c>
      <c r="B442" s="30" t="n">
        <v>-10539.04</v>
      </c>
      <c r="C442" s="30" t="n">
        <v>-11964.85</v>
      </c>
      <c r="D442" s="30" t="n">
        <v>-13470.41</v>
      </c>
      <c r="E442" s="30" t="n">
        <v>-14036.72</v>
      </c>
      <c r="F442" s="30" t="n">
        <v>-14127.61</v>
      </c>
      <c r="G442" s="30" t="n">
        <v>-14357.92</v>
      </c>
      <c r="H442" s="30" t="n">
        <v>-14365.42</v>
      </c>
      <c r="I442" s="30" t="n">
        <v>-14637.09</v>
      </c>
      <c r="J442" s="30" t="n"/>
      <c r="K442" s="30" t="n">
        <v>-8900.629999999999</v>
      </c>
    </row>
    <row r="443">
      <c r="A443" t="inlineStr">
        <is>
          <t>5702003 · Gastos de representación</t>
        </is>
      </c>
      <c r="B443" s="30" t="n">
        <v>-6885</v>
      </c>
      <c r="C443" s="30" t="n">
        <v>-9045</v>
      </c>
      <c r="D443" s="30" t="n">
        <v>-11205</v>
      </c>
      <c r="E443" s="30" t="n">
        <v>-12326.54</v>
      </c>
      <c r="F443" s="30" t="n">
        <v>-13136.54</v>
      </c>
      <c r="G443" s="30" t="n">
        <v>-13937.45</v>
      </c>
      <c r="H443" s="30" t="n">
        <v>-14747.45</v>
      </c>
      <c r="I443" s="30" t="n">
        <v>-14747.45</v>
      </c>
      <c r="J443" s="30" t="n"/>
      <c r="K443" s="30" t="n">
        <v>-4725</v>
      </c>
    </row>
    <row r="444">
      <c r="A444" t="inlineStr">
        <is>
          <t>5702004 · Comisiones al personal</t>
        </is>
      </c>
      <c r="B444" s="30" t="n">
        <v>-1575.78</v>
      </c>
      <c r="C444" s="30" t="n">
        <v>-2045.66</v>
      </c>
      <c r="D444" s="30" t="n">
        <v>-2755.96</v>
      </c>
      <c r="E444" s="30" t="n">
        <v>-3191.8</v>
      </c>
      <c r="F444" s="30" t="n">
        <v>-3299.55</v>
      </c>
      <c r="G444" s="30" t="n">
        <v>-3440.56</v>
      </c>
      <c r="H444" s="30" t="n">
        <v>-3759.3</v>
      </c>
      <c r="I444" s="30" t="n">
        <v>-4681.94</v>
      </c>
      <c r="J444" s="30" t="n"/>
      <c r="K444" s="30" t="n">
        <v>-1164.78</v>
      </c>
    </row>
    <row r="445">
      <c r="A445" t="inlineStr">
        <is>
          <t>5702005 · Bonificaciones</t>
        </is>
      </c>
      <c r="B445" s="30" t="n">
        <v>-9000</v>
      </c>
      <c r="C445" s="30" t="n">
        <v>-18100</v>
      </c>
      <c r="D445" s="30" t="n">
        <v>-18100</v>
      </c>
      <c r="E445" s="30" t="n">
        <v>-18100</v>
      </c>
      <c r="F445" s="30" t="n">
        <v>-18100</v>
      </c>
      <c r="G445" s="30" t="n">
        <v>-18100</v>
      </c>
      <c r="H445" s="30" t="n">
        <v>-18200</v>
      </c>
      <c r="I445" s="30" t="n">
        <v>-18200</v>
      </c>
      <c r="J445" s="30" t="n"/>
      <c r="K445" s="30" t="n">
        <v>-9000</v>
      </c>
    </row>
    <row r="446">
      <c r="A446" t="inlineStr">
        <is>
          <t>5702006 · Salarios en especie</t>
        </is>
      </c>
      <c r="B446" s="30" t="n">
        <v>-1876</v>
      </c>
      <c r="C446" s="30" t="n">
        <v>-1876</v>
      </c>
      <c r="D446" s="30" t="n">
        <v>-2508.5</v>
      </c>
      <c r="E446" s="30" t="n">
        <v>-2768.5</v>
      </c>
      <c r="F446" s="30" t="n">
        <v>-2826</v>
      </c>
      <c r="G446" s="30" t="n">
        <v>-3406</v>
      </c>
      <c r="H446" s="30" t="n">
        <v>-3406</v>
      </c>
      <c r="I446" s="30" t="n">
        <v>-3546</v>
      </c>
      <c r="J446" s="30" t="n"/>
      <c r="K446" s="30" t="n">
        <v>-1616</v>
      </c>
    </row>
    <row r="447">
      <c r="A447" t="inlineStr">
        <is>
          <t>5702007 · Aguinaldos</t>
        </is>
      </c>
      <c r="B447" s="30" t="n">
        <v>-2750</v>
      </c>
      <c r="C447" s="30" t="n">
        <v>-2750</v>
      </c>
      <c r="D447" s="30" t="n">
        <v>-2750</v>
      </c>
      <c r="E447" s="30" t="n">
        <v>-2750</v>
      </c>
      <c r="F447" s="30" t="n">
        <v>-2750</v>
      </c>
      <c r="G447" s="30" t="n">
        <v>-2750</v>
      </c>
      <c r="H447" s="30" t="n">
        <v>-2750</v>
      </c>
      <c r="I447" s="30" t="n">
        <v>-2750</v>
      </c>
      <c r="J447" s="30" t="n"/>
      <c r="K447" s="30" t="n">
        <v>-2750</v>
      </c>
    </row>
    <row r="448">
      <c r="A448" t="inlineStr">
        <is>
          <t>5702008 · Bonificaciones en especie</t>
        </is>
      </c>
      <c r="B448" s="30" t="n">
        <v>0</v>
      </c>
      <c r="C448" s="30" t="n">
        <v>0</v>
      </c>
      <c r="D448" s="30" t="n">
        <v>-36400</v>
      </c>
      <c r="E448" s="30" t="n">
        <v>-36400</v>
      </c>
      <c r="F448" s="30" t="n">
        <v>-36400</v>
      </c>
      <c r="G448" s="30" t="n">
        <v>-36400</v>
      </c>
      <c r="H448" s="30" t="n">
        <v>-36400</v>
      </c>
      <c r="I448" s="30" t="n">
        <v>-36400</v>
      </c>
      <c r="J448" s="30" t="n"/>
      <c r="K448" s="30" t="n">
        <v>0</v>
      </c>
    </row>
    <row r="449">
      <c r="A449" t="inlineStr">
        <is>
          <t>5702009 · Prima de producción</t>
        </is>
      </c>
      <c r="B449" s="30" t="n">
        <v>-3813.8</v>
      </c>
      <c r="C449" s="30" t="n">
        <v>-5086.7</v>
      </c>
      <c r="D449" s="30" t="n">
        <v>-6286.7</v>
      </c>
      <c r="E449" s="30" t="n">
        <v>-7017.69</v>
      </c>
      <c r="F449" s="30" t="n">
        <v>-7517.69</v>
      </c>
      <c r="G449" s="30" t="n">
        <v>-8017.69</v>
      </c>
      <c r="H449" s="30" t="n">
        <v>-8547.690000000001</v>
      </c>
      <c r="I449" s="30" t="n">
        <v>-8687.66</v>
      </c>
      <c r="J449" s="30" t="n"/>
      <c r="K449" s="30" t="n">
        <v>-2531.9</v>
      </c>
    </row>
    <row r="450">
      <c r="A450" t="inlineStr">
        <is>
          <t>5702010 · Viáticos al personal</t>
        </is>
      </c>
      <c r="B450" s="30" t="n">
        <v>-55876.48</v>
      </c>
      <c r="C450" s="30" t="n">
        <v>-59766.69</v>
      </c>
      <c r="D450" s="30" t="n">
        <v>-63055.06</v>
      </c>
      <c r="E450" s="30" t="n">
        <v>-65583.89999999999</v>
      </c>
      <c r="F450" s="30" t="n">
        <v>-68190.44</v>
      </c>
      <c r="G450" s="30" t="n">
        <v>-70240.16</v>
      </c>
      <c r="H450" s="30" t="n">
        <v>-71889.61</v>
      </c>
      <c r="I450" s="30" t="n">
        <v>-75176.50999999999</v>
      </c>
      <c r="J450" s="30" t="n"/>
      <c r="K450" s="30" t="n">
        <v>-53376.87</v>
      </c>
    </row>
    <row r="451">
      <c r="A451" t="inlineStr">
        <is>
          <t>5702010.1 · Viáticos al personal / Transporte terrestre</t>
        </is>
      </c>
      <c r="B451" s="30" t="n">
        <v>0</v>
      </c>
      <c r="C451" s="30" t="n">
        <v>0</v>
      </c>
      <c r="D451" s="30" t="n">
        <v>0</v>
      </c>
      <c r="E451" s="30" t="n">
        <v>0</v>
      </c>
      <c r="F451" s="30" t="n">
        <v>0</v>
      </c>
      <c r="G451" s="30" t="n">
        <v>-38.19</v>
      </c>
      <c r="H451" s="30" t="n">
        <v>-85</v>
      </c>
      <c r="I451" s="30" t="n">
        <v>-285.46</v>
      </c>
      <c r="J451" s="30" t="n"/>
      <c r="K451" s="30" t="n">
        <v>0</v>
      </c>
    </row>
    <row r="452">
      <c r="A452" t="inlineStr">
        <is>
          <t>5702010.2 · Tiquetes y pasajes</t>
        </is>
      </c>
      <c r="B452" s="30" t="n">
        <v>0</v>
      </c>
      <c r="C452" s="30" t="n">
        <v>0</v>
      </c>
      <c r="D452" s="30" t="n">
        <v>0</v>
      </c>
      <c r="E452" s="30" t="n">
        <v>-903.26</v>
      </c>
      <c r="F452" s="30" t="n">
        <v>-903.26</v>
      </c>
      <c r="G452" s="30" t="n">
        <v>-903.26</v>
      </c>
      <c r="H452" s="30" t="n">
        <v>-903.26</v>
      </c>
      <c r="I452" s="30" t="n">
        <v>-903.26</v>
      </c>
      <c r="J452" s="30" t="n"/>
      <c r="K452" s="30" t="n">
        <v>0</v>
      </c>
    </row>
    <row r="453">
      <c r="A453" t="inlineStr">
        <is>
          <t>5702012 · Sueldos de personal en el exterior</t>
        </is>
      </c>
      <c r="B453" s="30" t="n">
        <v>-89540.36</v>
      </c>
      <c r="C453" s="30" t="n">
        <v>-95517.52</v>
      </c>
      <c r="D453" s="30" t="n">
        <v>-101791.47</v>
      </c>
      <c r="E453" s="30" t="n">
        <v>-105866.05</v>
      </c>
      <c r="F453" s="30" t="n">
        <v>-109350.05</v>
      </c>
      <c r="G453" s="30" t="n">
        <v>-113318.05</v>
      </c>
      <c r="H453" s="30" t="n">
        <v>-113802.05</v>
      </c>
      <c r="I453" s="30" t="n">
        <v>-118326.33</v>
      </c>
      <c r="J453" s="30" t="n"/>
      <c r="K453" s="30" t="n">
        <v>-83813.48</v>
      </c>
    </row>
    <row r="454">
      <c r="A454" t="inlineStr">
        <is>
          <t>5702013 · Sueldo CEO</t>
        </is>
      </c>
      <c r="B454" s="30" t="n">
        <v>-118000</v>
      </c>
      <c r="C454" s="30" t="n">
        <v>-125000</v>
      </c>
      <c r="D454" s="30" t="n">
        <v>-132000</v>
      </c>
      <c r="E454" s="30" t="n">
        <v>-140500</v>
      </c>
      <c r="F454" s="30" t="n">
        <v>-149000</v>
      </c>
      <c r="G454" s="30" t="n">
        <v>-157016</v>
      </c>
      <c r="H454" s="30" t="n">
        <v>-165516</v>
      </c>
      <c r="I454" s="30" t="n">
        <v>-169766</v>
      </c>
      <c r="J454" s="30" t="n"/>
      <c r="K454" s="30" t="n">
        <v>-111000</v>
      </c>
    </row>
    <row r="455">
      <c r="A455" t="inlineStr">
        <is>
          <t>5702014 · Gastos de personal externo</t>
        </is>
      </c>
      <c r="B455" s="30" t="n">
        <v>-19397.03</v>
      </c>
      <c r="C455" s="30" t="n">
        <v>-21202.03</v>
      </c>
      <c r="D455" s="30" t="n">
        <v>-23617.03</v>
      </c>
      <c r="E455" s="30" t="n">
        <v>-24777.03</v>
      </c>
      <c r="F455" s="30" t="n">
        <v>-26127.03</v>
      </c>
      <c r="G455" s="30" t="n">
        <v>-27627.03</v>
      </c>
      <c r="H455" s="30" t="n">
        <v>-29249.49</v>
      </c>
      <c r="I455" s="30" t="n">
        <v>-33295.65</v>
      </c>
      <c r="J455" s="30" t="n"/>
      <c r="K455" s="30" t="n">
        <v>-17767.03</v>
      </c>
    </row>
    <row r="456">
      <c r="A456" t="inlineStr">
        <is>
          <t>5702015 · Dietas al personal</t>
        </is>
      </c>
      <c r="B456" s="30" t="n">
        <v>0</v>
      </c>
      <c r="C456" s="30" t="n">
        <v>0</v>
      </c>
      <c r="D456" s="30" t="n">
        <v>0</v>
      </c>
      <c r="E456" s="30" t="n">
        <v>0</v>
      </c>
      <c r="F456" s="30" t="n">
        <v>0</v>
      </c>
      <c r="G456" s="30" t="n">
        <v>0</v>
      </c>
      <c r="H456" s="30" t="n">
        <v>-250</v>
      </c>
      <c r="I456" s="30" t="n">
        <v>-250</v>
      </c>
      <c r="J456" s="30" t="n"/>
      <c r="K456" s="30" t="n">
        <v>0</v>
      </c>
    </row>
    <row r="457">
      <c r="A457" t="inlineStr">
        <is>
          <t>5703001 · Seguro Social</t>
        </is>
      </c>
      <c r="B457" s="30" t="n">
        <v>-24247.03</v>
      </c>
      <c r="C457" s="30" t="n">
        <v>-26745.54</v>
      </c>
      <c r="D457" s="30" t="n">
        <v>-29498.58</v>
      </c>
      <c r="E457" s="30" t="n">
        <v>-32292.56</v>
      </c>
      <c r="F457" s="30" t="n">
        <v>-34618.16</v>
      </c>
      <c r="G457" s="30" t="n">
        <v>-36755.2</v>
      </c>
      <c r="H457" s="30" t="n">
        <v>-38820.48</v>
      </c>
      <c r="I457" s="30" t="n">
        <v>-41154.52</v>
      </c>
      <c r="J457" s="30" t="n"/>
      <c r="K457" s="30" t="n">
        <v>-21506.83</v>
      </c>
    </row>
    <row r="458">
      <c r="A458" t="inlineStr">
        <is>
          <t>5703002 · Riesgo profesional</t>
        </is>
      </c>
      <c r="B458" s="30" t="n">
        <v>-3802.21</v>
      </c>
      <c r="C458" s="30" t="n">
        <v>-4197.37</v>
      </c>
      <c r="D458" s="30" t="n">
        <v>-4631.64</v>
      </c>
      <c r="E458" s="30" t="n">
        <v>-4974.15</v>
      </c>
      <c r="F458" s="30" t="n">
        <v>-5342.74</v>
      </c>
      <c r="G458" s="30" t="n">
        <v>-5679.22</v>
      </c>
      <c r="H458" s="30" t="n">
        <v>-6006.56</v>
      </c>
      <c r="I458" s="30" t="n">
        <v>-6297.2</v>
      </c>
      <c r="J458" s="30" t="n"/>
      <c r="K458" s="30" t="n">
        <v>-3367.89</v>
      </c>
    </row>
    <row r="459">
      <c r="A459" t="inlineStr">
        <is>
          <t>5703003 · Seguro educativo</t>
        </is>
      </c>
      <c r="B459" s="30" t="n">
        <v>-2689.92</v>
      </c>
      <c r="C459" s="30" t="n">
        <v>-2939.33</v>
      </c>
      <c r="D459" s="30" t="n">
        <v>-3227.85</v>
      </c>
      <c r="E459" s="30" t="n">
        <v>-3457.06</v>
      </c>
      <c r="F459" s="30" t="n">
        <v>-3708.18</v>
      </c>
      <c r="G459" s="30" t="n">
        <v>-3936.3</v>
      </c>
      <c r="H459" s="30" t="n">
        <v>-4157.95</v>
      </c>
      <c r="I459" s="30" t="n">
        <v>-4365.56</v>
      </c>
      <c r="J459" s="30" t="n"/>
      <c r="K459" s="30" t="n">
        <v>-2412.12</v>
      </c>
    </row>
    <row r="460">
      <c r="A460" t="inlineStr">
        <is>
          <t>5801001 · Dietas</t>
        </is>
      </c>
      <c r="B460" s="30" t="n">
        <v>-1825</v>
      </c>
      <c r="C460" s="30" t="n">
        <v>-2425</v>
      </c>
      <c r="D460" s="30" t="n">
        <v>-3025</v>
      </c>
      <c r="E460" s="30" t="n">
        <v>-3355.77</v>
      </c>
      <c r="F460" s="30" t="n">
        <v>-3605.77</v>
      </c>
      <c r="G460" s="30" t="n">
        <v>-3855.77</v>
      </c>
      <c r="H460" s="30" t="n">
        <v>-3855.77</v>
      </c>
      <c r="I460" s="30" t="n">
        <v>-3855.77</v>
      </c>
      <c r="J460" s="30" t="n"/>
      <c r="K460" s="30" t="n">
        <v>-1225</v>
      </c>
    </row>
    <row r="461">
      <c r="A461" t="inlineStr">
        <is>
          <t>5801002 · Servicios de limpieza</t>
        </is>
      </c>
      <c r="B461" s="30" t="n">
        <v>-8142.38</v>
      </c>
      <c r="C461" s="30" t="n">
        <v>-9117.379999999999</v>
      </c>
      <c r="D461" s="30" t="n">
        <v>-9942.379999999999</v>
      </c>
      <c r="E461" s="30" t="n">
        <v>-10842.38</v>
      </c>
      <c r="F461" s="30" t="n">
        <v>-11742.38</v>
      </c>
      <c r="G461" s="30" t="n">
        <v>-12642.38</v>
      </c>
      <c r="H461" s="30" t="n">
        <v>-13592.73</v>
      </c>
      <c r="I461" s="30" t="n">
        <v>-14492.73</v>
      </c>
      <c r="J461" s="30" t="n"/>
      <c r="K461" s="30" t="n">
        <v>-6971.5</v>
      </c>
    </row>
    <row r="462">
      <c r="A462" t="inlineStr">
        <is>
          <t>5801003 · Servicios personales en general</t>
        </is>
      </c>
      <c r="B462" s="30" t="n">
        <v>-1679.17</v>
      </c>
      <c r="C462" s="30" t="n">
        <v>-2057.83</v>
      </c>
      <c r="D462" s="30" t="n">
        <v>-2297.86</v>
      </c>
      <c r="E462" s="30" t="n">
        <v>-2297.86</v>
      </c>
      <c r="F462" s="30" t="n">
        <v>-2297.86</v>
      </c>
      <c r="G462" s="30" t="n">
        <v>-2377.86</v>
      </c>
      <c r="H462" s="30" t="n">
        <v>-2572.86</v>
      </c>
      <c r="I462" s="30" t="n">
        <v>-2572.86</v>
      </c>
      <c r="J462" s="30" t="n"/>
      <c r="K462" s="30" t="n">
        <v>-1513.57</v>
      </c>
    </row>
    <row r="463">
      <c r="A463" t="inlineStr">
        <is>
          <t>5801005 · Comisiones</t>
        </is>
      </c>
      <c r="B463" s="30" t="n">
        <v>0</v>
      </c>
      <c r="C463" s="30" t="n">
        <v>-443.03</v>
      </c>
      <c r="D463" s="30" t="n">
        <v>-784.97</v>
      </c>
      <c r="E463" s="30" t="n">
        <v>-784.97</v>
      </c>
      <c r="F463" s="30" t="n">
        <v>-784.97</v>
      </c>
      <c r="G463" s="30" t="n">
        <v>-784.97</v>
      </c>
      <c r="H463" s="30" t="n">
        <v>-784.97</v>
      </c>
      <c r="I463" s="30" t="n">
        <v>-784.97</v>
      </c>
      <c r="J463" s="30" t="n"/>
      <c r="K463" s="30" t="n">
        <v>0</v>
      </c>
    </row>
    <row r="464">
      <c r="A464" t="inlineStr">
        <is>
          <t>5801006 · Fumigaciones</t>
        </is>
      </c>
      <c r="B464" s="30" t="n">
        <v>-1752.66</v>
      </c>
      <c r="C464" s="30" t="n">
        <v>-1822.66</v>
      </c>
      <c r="D464" s="30" t="n">
        <v>-1857.16</v>
      </c>
      <c r="E464" s="30" t="n">
        <v>-1857.16</v>
      </c>
      <c r="F464" s="30" t="n">
        <v>-1887.16</v>
      </c>
      <c r="G464" s="30" t="n">
        <v>-1921.66</v>
      </c>
      <c r="H464" s="30" t="n">
        <v>-2126.46</v>
      </c>
      <c r="I464" s="30" t="n">
        <v>-2126.46</v>
      </c>
      <c r="J464" s="30" t="n"/>
      <c r="K464" s="30" t="n">
        <v>-1628.16</v>
      </c>
    </row>
    <row r="465">
      <c r="A465" t="inlineStr">
        <is>
          <t>5801007 · Capacitaciones</t>
        </is>
      </c>
      <c r="B465" s="30" t="n">
        <v>-463</v>
      </c>
      <c r="C465" s="30" t="n">
        <v>-463</v>
      </c>
      <c r="D465" s="30" t="n">
        <v>-463</v>
      </c>
      <c r="E465" s="30" t="n">
        <v>-463</v>
      </c>
      <c r="F465" s="30" t="n">
        <v>-525.25</v>
      </c>
      <c r="G465" s="30" t="n">
        <v>-593.5</v>
      </c>
      <c r="H465" s="30" t="n">
        <v>-824.4</v>
      </c>
      <c r="I465" s="30" t="n">
        <v>-955.64</v>
      </c>
      <c r="J465" s="30" t="n"/>
      <c r="K465" s="30" t="n">
        <v>-463</v>
      </c>
    </row>
    <row r="466">
      <c r="A466" t="inlineStr">
        <is>
          <t>5801008 · Servicios legales</t>
        </is>
      </c>
      <c r="B466" s="30" t="n">
        <v>-8869.35</v>
      </c>
      <c r="C466" s="30" t="n">
        <v>-8869.35</v>
      </c>
      <c r="D466" s="30" t="n">
        <v>-8869.35</v>
      </c>
      <c r="E466" s="30" t="n">
        <v>-9344.35</v>
      </c>
      <c r="F466" s="30" t="n">
        <v>-10403.02</v>
      </c>
      <c r="G466" s="30" t="n">
        <v>-10538.02</v>
      </c>
      <c r="H466" s="30" t="n">
        <v>-12788.02</v>
      </c>
      <c r="I466" s="30" t="n">
        <v>-13086.97</v>
      </c>
      <c r="J466" s="30" t="n"/>
      <c r="K466" s="30" t="n">
        <v>-8169.35</v>
      </c>
    </row>
    <row r="467">
      <c r="A467" t="inlineStr">
        <is>
          <t>5801009 · Servicios contables</t>
        </is>
      </c>
      <c r="B467" s="30" t="n">
        <v>-18659.08</v>
      </c>
      <c r="C467" s="30" t="n">
        <v>-20027.08</v>
      </c>
      <c r="D467" s="30" t="n">
        <v>-19493.31</v>
      </c>
      <c r="E467" s="30" t="n">
        <v>-20775.33</v>
      </c>
      <c r="F467" s="30" t="n">
        <v>-22370.83</v>
      </c>
      <c r="G467" s="30" t="n">
        <v>-23898.33</v>
      </c>
      <c r="H467" s="30" t="n">
        <v>-25220.83</v>
      </c>
      <c r="I467" s="30" t="n">
        <v>-25943.83</v>
      </c>
      <c r="J467" s="30" t="n"/>
      <c r="K467" s="30" t="n">
        <v>-15693.7</v>
      </c>
    </row>
    <row r="468">
      <c r="A468" t="inlineStr">
        <is>
          <t>5801010 · Servicios mecánicos</t>
        </is>
      </c>
      <c r="B468" s="30" t="n">
        <v>-19.51</v>
      </c>
      <c r="C468" s="30" t="n">
        <v>-19.51</v>
      </c>
      <c r="D468" s="30" t="n">
        <v>-19.51</v>
      </c>
      <c r="E468" s="30" t="n">
        <v>-19.51</v>
      </c>
      <c r="F468" s="30" t="n">
        <v>-19.51</v>
      </c>
      <c r="G468" s="30" t="n">
        <v>-19.51</v>
      </c>
      <c r="H468" s="30" t="n">
        <v>-19.51</v>
      </c>
      <c r="I468" s="30" t="n">
        <v>-19.51</v>
      </c>
      <c r="J468" s="30" t="n"/>
      <c r="K468" s="30" t="n">
        <v>-19.51</v>
      </c>
    </row>
    <row r="469">
      <c r="A469" t="inlineStr">
        <is>
          <t>5801011 · Servicios de consultoría</t>
        </is>
      </c>
      <c r="B469" s="30" t="n">
        <v>-2257.61</v>
      </c>
      <c r="C469" s="30" t="n">
        <v>-2257.61</v>
      </c>
      <c r="D469" s="30" t="n">
        <v>-2452.61</v>
      </c>
      <c r="E469" s="30" t="n">
        <v>-2452.61</v>
      </c>
      <c r="F469" s="30" t="n">
        <v>-2452.61</v>
      </c>
      <c r="G469" s="30" t="n">
        <v>-2452.61</v>
      </c>
      <c r="H469" s="30" t="n">
        <v>-2452.61</v>
      </c>
      <c r="I469" s="30" t="n">
        <v>-3870.3</v>
      </c>
      <c r="J469" s="30" t="n"/>
      <c r="K469" s="30" t="n">
        <v>-2257.61</v>
      </c>
    </row>
    <row r="470">
      <c r="A470" t="inlineStr">
        <is>
          <t>5801012 · Servicios administrativos</t>
        </is>
      </c>
      <c r="B470" s="30" t="n">
        <v>-34.12</v>
      </c>
      <c r="C470" s="30" t="n">
        <v>-34.12</v>
      </c>
      <c r="D470" s="30" t="n">
        <v>-34.12</v>
      </c>
      <c r="E470" s="30" t="n">
        <v>-34.12</v>
      </c>
      <c r="F470" s="30" t="n">
        <v>-51.47</v>
      </c>
      <c r="G470" s="30" t="n">
        <v>-85.04000000000001</v>
      </c>
      <c r="H470" s="30" t="n">
        <v>-85.04000000000001</v>
      </c>
      <c r="I470" s="30" t="n">
        <v>-85.04000000000001</v>
      </c>
      <c r="J470" s="30" t="n"/>
      <c r="K470" s="30" t="n">
        <v>-34.12</v>
      </c>
    </row>
    <row r="471">
      <c r="A471" t="inlineStr">
        <is>
          <t>5801013 · Servicios audiovisuales</t>
        </is>
      </c>
      <c r="B471" s="30" t="n">
        <v>-750</v>
      </c>
      <c r="C471" s="30" t="n">
        <v>-750</v>
      </c>
      <c r="D471" s="30" t="n">
        <v>-750</v>
      </c>
      <c r="E471" s="30" t="n">
        <v>-750</v>
      </c>
      <c r="F471" s="30" t="n">
        <v>-750</v>
      </c>
      <c r="G471" s="30" t="n">
        <v>-750</v>
      </c>
      <c r="H471" s="30" t="n">
        <v>-750</v>
      </c>
      <c r="I471" s="30" t="n">
        <v>-750</v>
      </c>
      <c r="J471" s="30" t="n"/>
      <c r="K471" s="30" t="n">
        <v>-750</v>
      </c>
    </row>
    <row r="472">
      <c r="A472" t="inlineStr">
        <is>
          <t>5801014 · Notaría</t>
        </is>
      </c>
      <c r="B472" s="30" t="n">
        <v>-191</v>
      </c>
      <c r="C472" s="30" t="n">
        <v>-191</v>
      </c>
      <c r="D472" s="30" t="n">
        <v>-191</v>
      </c>
      <c r="E472" s="30" t="n">
        <v>-191</v>
      </c>
      <c r="F472" s="30" t="n">
        <v>-191</v>
      </c>
      <c r="G472" s="30" t="n">
        <v>-191</v>
      </c>
      <c r="H472" s="30" t="n">
        <v>-191</v>
      </c>
      <c r="I472" s="30" t="n">
        <v>-191</v>
      </c>
      <c r="J472" s="30" t="n"/>
      <c r="K472" s="30" t="n">
        <v>-181</v>
      </c>
    </row>
    <row r="473">
      <c r="A473" t="inlineStr">
        <is>
          <t>5801016 · Servicios de vigilancia</t>
        </is>
      </c>
      <c r="B473" s="30" t="n">
        <v>-1087</v>
      </c>
      <c r="C473" s="30" t="n">
        <v>-1087</v>
      </c>
      <c r="D473" s="30" t="n">
        <v>-1087</v>
      </c>
      <c r="E473" s="30" t="n">
        <v>-1087</v>
      </c>
      <c r="F473" s="30" t="n">
        <v>-1087</v>
      </c>
      <c r="G473" s="30" t="n">
        <v>-1087</v>
      </c>
      <c r="H473" s="30" t="n">
        <v>-1087</v>
      </c>
      <c r="I473" s="30" t="n">
        <v>-1087</v>
      </c>
      <c r="J473" s="30" t="n"/>
      <c r="K473" s="30" t="n">
        <v>-1087</v>
      </c>
    </row>
    <row r="474">
      <c r="A474" t="inlineStr">
        <is>
          <t>5801017 · Servicios aduanales</t>
        </is>
      </c>
      <c r="B474" s="30" t="n">
        <v>0</v>
      </c>
      <c r="C474" s="30" t="n">
        <v>0</v>
      </c>
      <c r="D474" s="30" t="n">
        <v>0</v>
      </c>
      <c r="E474" s="30" t="n">
        <v>0</v>
      </c>
      <c r="F474" s="30" t="n">
        <v>0</v>
      </c>
      <c r="G474" s="30" t="n">
        <v>-54.79</v>
      </c>
      <c r="H474" s="30" t="n">
        <v>-121.39</v>
      </c>
      <c r="I474" s="30" t="n">
        <v>-121.39</v>
      </c>
      <c r="J474" s="30" t="n"/>
      <c r="K474" s="30" t="n">
        <v>0</v>
      </c>
    </row>
    <row r="475">
      <c r="A475" t="inlineStr">
        <is>
          <t>5801018 · Servicios médicos</t>
        </is>
      </c>
      <c r="B475" s="30" t="n">
        <v>0</v>
      </c>
      <c r="C475" s="30" t="n">
        <v>-53.29</v>
      </c>
      <c r="D475" s="30" t="n">
        <v>-53.29</v>
      </c>
      <c r="E475" s="30" t="n">
        <v>-53.29</v>
      </c>
      <c r="F475" s="30" t="n">
        <v>-53.29</v>
      </c>
      <c r="G475" s="30" t="n">
        <v>-53.29</v>
      </c>
      <c r="H475" s="30" t="n">
        <v>-53.29</v>
      </c>
      <c r="I475" s="30" t="n">
        <v>-53.29</v>
      </c>
      <c r="J475" s="30" t="n"/>
      <c r="K475" s="30" t="n">
        <v>0</v>
      </c>
    </row>
    <row r="476">
      <c r="A476" t="inlineStr">
        <is>
          <t>5801021 · Servicios técnicos varios</t>
        </is>
      </c>
      <c r="B476" s="30" t="n">
        <v>-180.87</v>
      </c>
      <c r="C476" s="30" t="n">
        <v>-180.87</v>
      </c>
      <c r="D476" s="30" t="n">
        <v>-180.87</v>
      </c>
      <c r="E476" s="30" t="n">
        <v>-197.06</v>
      </c>
      <c r="F476" s="30" t="n">
        <v>-200.06</v>
      </c>
      <c r="G476" s="30" t="n">
        <v>-200.06</v>
      </c>
      <c r="H476" s="30" t="n">
        <v>-760.0599999999999</v>
      </c>
      <c r="I476" s="30" t="n">
        <v>-900.35</v>
      </c>
      <c r="J476" s="30" t="n"/>
      <c r="K476" s="30" t="n">
        <v>-178.53</v>
      </c>
    </row>
    <row r="477">
      <c r="A477" t="inlineStr">
        <is>
          <t>5801023 · Servicios de agua</t>
        </is>
      </c>
      <c r="B477" s="30" t="n">
        <v>0</v>
      </c>
      <c r="C477" s="30" t="n">
        <v>-54.85</v>
      </c>
      <c r="D477" s="30" t="n">
        <v>-88.45</v>
      </c>
      <c r="E477" s="30" t="n">
        <v>-132.7</v>
      </c>
      <c r="F477" s="30" t="n">
        <v>-132.7</v>
      </c>
      <c r="G477" s="30" t="n">
        <v>-132.7</v>
      </c>
      <c r="H477" s="30" t="n">
        <v>-132.7</v>
      </c>
      <c r="I477" s="30" t="n">
        <v>-201.5</v>
      </c>
      <c r="J477" s="30" t="n"/>
      <c r="K477" s="30" t="n">
        <v>0</v>
      </c>
    </row>
    <row r="478">
      <c r="A478" t="inlineStr">
        <is>
          <t>5801025 · Suscripciones</t>
        </is>
      </c>
      <c r="B478" s="30" t="n">
        <v>-150</v>
      </c>
      <c r="C478" s="30" t="n">
        <v>-150</v>
      </c>
      <c r="D478" s="30" t="n">
        <v>-150</v>
      </c>
      <c r="E478" s="30" t="n">
        <v>-150</v>
      </c>
      <c r="F478" s="30" t="n">
        <v>-150</v>
      </c>
      <c r="G478" s="30" t="n">
        <v>-150</v>
      </c>
      <c r="H478" s="30" t="n">
        <v>-150</v>
      </c>
      <c r="I478" s="30" t="n">
        <v>-150</v>
      </c>
      <c r="J478" s="30" t="n"/>
      <c r="K478" s="30" t="n">
        <v>-150</v>
      </c>
    </row>
    <row r="479">
      <c r="A479" t="inlineStr">
        <is>
          <t>5901000 · Mobiliario doméstico</t>
        </is>
      </c>
      <c r="B479" s="30" t="n">
        <v>-1750.79</v>
      </c>
      <c r="C479" s="30" t="n">
        <v>-1805.33</v>
      </c>
      <c r="D479" s="30" t="n">
        <v>-1805.33</v>
      </c>
      <c r="E479" s="30" t="n">
        <v>-1805.33</v>
      </c>
      <c r="F479" s="30" t="n">
        <v>-1818.01</v>
      </c>
      <c r="G479" s="30" t="n">
        <v>-1818.01</v>
      </c>
      <c r="H479" s="30" t="n">
        <v>701.79</v>
      </c>
      <c r="I479" s="30" t="n">
        <v>701.79</v>
      </c>
      <c r="J479" s="30" t="n"/>
      <c r="K479" s="30" t="n">
        <v>-1750.79</v>
      </c>
    </row>
    <row r="480">
      <c r="A480" t="inlineStr">
        <is>
          <t>5902000 · Mobiliario de oficina</t>
        </is>
      </c>
      <c r="B480" s="30" t="n">
        <v>-292.64</v>
      </c>
      <c r="C480" s="30" t="n">
        <v>-292.64</v>
      </c>
      <c r="D480" s="30" t="n">
        <v>-292.64</v>
      </c>
      <c r="E480" s="30" t="n">
        <v>-292.64</v>
      </c>
      <c r="F480" s="30" t="n">
        <v>-292.64</v>
      </c>
      <c r="G480" s="30" t="n">
        <v>-292.64</v>
      </c>
      <c r="H480" s="30" t="n">
        <v>-292.64</v>
      </c>
      <c r="I480" s="30" t="n">
        <v>-292.64</v>
      </c>
      <c r="J480" s="30" t="n"/>
      <c r="K480" s="30" t="n">
        <v>-292.64</v>
      </c>
    </row>
    <row r="481">
      <c r="A481" t="inlineStr">
        <is>
          <t>5904001 · Garrafones para agua</t>
        </is>
      </c>
      <c r="B481" s="30" t="n">
        <v>-241.48</v>
      </c>
      <c r="C481" s="30" t="n">
        <v>-253.73</v>
      </c>
      <c r="D481" s="30" t="n">
        <v>-270.73</v>
      </c>
      <c r="E481" s="30" t="n">
        <v>-310.71</v>
      </c>
      <c r="F481" s="30" t="n">
        <v>-310.71</v>
      </c>
      <c r="G481" s="30" t="n">
        <v>-359.69</v>
      </c>
      <c r="H481" s="30" t="n">
        <v>-416.69</v>
      </c>
      <c r="I481" s="30" t="n">
        <v>-422.69</v>
      </c>
      <c r="J481" s="30" t="n"/>
      <c r="K481" s="30" t="n">
        <v>-241.48</v>
      </c>
    </row>
    <row r="482">
      <c r="A482" t="inlineStr">
        <is>
          <t>6002001 · Seguros de incendio</t>
        </is>
      </c>
      <c r="B482" s="30" t="n">
        <v>86.83</v>
      </c>
      <c r="C482" s="30" t="n">
        <v>75.70999999999999</v>
      </c>
      <c r="D482" s="30" t="n">
        <v>64.59</v>
      </c>
      <c r="E482" s="30" t="n">
        <v>53.47</v>
      </c>
      <c r="F482" s="30" t="n">
        <v>42.35</v>
      </c>
      <c r="G482" s="30" t="n">
        <v>31.23</v>
      </c>
      <c r="H482" s="30" t="n">
        <v>20.11</v>
      </c>
      <c r="I482" s="30" t="n">
        <v>8.99</v>
      </c>
      <c r="J482" s="30" t="n"/>
      <c r="K482" s="30" t="n">
        <v>-7.05</v>
      </c>
    </row>
    <row r="483">
      <c r="A483" t="inlineStr">
        <is>
          <t>6004001 · Seguros médicos</t>
        </is>
      </c>
      <c r="B483" s="30" t="n">
        <v>0</v>
      </c>
      <c r="C483" s="30" t="n">
        <v>0</v>
      </c>
      <c r="D483" s="30" t="n">
        <v>0</v>
      </c>
      <c r="E483" s="30" t="n">
        <v>0</v>
      </c>
      <c r="F483" s="30" t="n">
        <v>0</v>
      </c>
      <c r="G483" s="30" t="n">
        <v>0</v>
      </c>
      <c r="H483" s="30" t="n">
        <v>0</v>
      </c>
      <c r="I483" s="30" t="n">
        <v>-31.17</v>
      </c>
      <c r="J483" s="30" t="n"/>
      <c r="K483" s="30" t="n">
        <v>0</v>
      </c>
    </row>
    <row r="484">
      <c r="A484" t="inlineStr">
        <is>
          <t>6005001 · Seguros todo riesgo</t>
        </is>
      </c>
      <c r="B484" s="30" t="n">
        <v>-978.41</v>
      </c>
      <c r="C484" s="30" t="n">
        <v>-1047.21</v>
      </c>
      <c r="D484" s="30" t="n">
        <v>-1221.01</v>
      </c>
      <c r="E484" s="30" t="n">
        <v>-1293.14</v>
      </c>
      <c r="F484" s="30" t="n">
        <v>-1372.27</v>
      </c>
      <c r="G484" s="30" t="n">
        <v>-1447.72</v>
      </c>
      <c r="H484" s="30" t="n">
        <v>-1519.85</v>
      </c>
      <c r="I484" s="30" t="n">
        <v>-1595.48</v>
      </c>
      <c r="J484" s="30" t="n"/>
      <c r="K484" s="30" t="n">
        <v>-932.64</v>
      </c>
    </row>
    <row r="485">
      <c r="A485" t="inlineStr">
        <is>
          <t>6102004 · Servicios de restaurantes</t>
        </is>
      </c>
      <c r="B485" s="30" t="n">
        <v>-1619.81</v>
      </c>
      <c r="C485" s="30" t="n">
        <v>-1619.81</v>
      </c>
      <c r="D485" s="30" t="n">
        <v>-1619.81</v>
      </c>
      <c r="E485" s="30" t="n">
        <v>-1619.81</v>
      </c>
      <c r="F485" s="30" t="n">
        <v>-1619.81</v>
      </c>
      <c r="G485" s="30" t="n">
        <v>-1619.81</v>
      </c>
      <c r="H485" s="30" t="n">
        <v>-1619.81</v>
      </c>
      <c r="I485" s="30" t="n">
        <v>-1881.62</v>
      </c>
      <c r="J485" s="30" t="n"/>
      <c r="K485" s="30" t="n">
        <v>-1619.81</v>
      </c>
    </row>
    <row r="486">
      <c r="A486" t="inlineStr">
        <is>
          <t>6105001 · Hoteles</t>
        </is>
      </c>
      <c r="B486" s="30" t="n">
        <v>0</v>
      </c>
      <c r="C486" s="30" t="n">
        <v>0</v>
      </c>
      <c r="D486" s="30" t="n">
        <v>0</v>
      </c>
      <c r="E486" s="30" t="n">
        <v>0</v>
      </c>
      <c r="F486" s="30" t="n">
        <v>0</v>
      </c>
      <c r="G486" s="30" t="n">
        <v>-123.98</v>
      </c>
      <c r="H486" s="30" t="n">
        <v>-123.98</v>
      </c>
      <c r="I486" s="30" t="n">
        <v>-123.98</v>
      </c>
      <c r="J486" s="30" t="n"/>
      <c r="K486" s="30" t="n">
        <v>0</v>
      </c>
    </row>
    <row r="487">
      <c r="A487" t="inlineStr">
        <is>
          <t>6106001 · Uso de estacionamiento</t>
        </is>
      </c>
      <c r="B487" s="30" t="n">
        <v>-17.9</v>
      </c>
      <c r="C487" s="30" t="n">
        <v>-17.9</v>
      </c>
      <c r="D487" s="30" t="n">
        <v>-17.9</v>
      </c>
      <c r="E487" s="30" t="n">
        <v>-17.9</v>
      </c>
      <c r="F487" s="30" t="n">
        <v>-17.9</v>
      </c>
      <c r="G487" s="30" t="n">
        <v>-17.9</v>
      </c>
      <c r="H487" s="30" t="n">
        <v>-17.9</v>
      </c>
      <c r="I487" s="30" t="n">
        <v>-17.9</v>
      </c>
      <c r="J487" s="30" t="n"/>
      <c r="K487" s="30" t="n">
        <v>-17.9</v>
      </c>
    </row>
    <row r="488">
      <c r="A488" t="inlineStr">
        <is>
          <t>62.0100 · Purchasing - Product Category 01</t>
        </is>
      </c>
      <c r="B488" s="30" t="n">
        <v>0</v>
      </c>
      <c r="C488" s="30" t="n">
        <v>0</v>
      </c>
      <c r="D488" s="30" t="n">
        <v>0</v>
      </c>
      <c r="E488" s="30" t="n">
        <v>0</v>
      </c>
      <c r="F488" s="30" t="n">
        <v>0</v>
      </c>
      <c r="G488" s="30" t="n">
        <v>0</v>
      </c>
      <c r="H488" s="30" t="n">
        <v>0</v>
      </c>
      <c r="I488" s="30" t="n">
        <v>-328.59</v>
      </c>
      <c r="J488" s="30" t="n"/>
      <c r="K488" s="30" t="n">
        <v>0</v>
      </c>
    </row>
    <row r="489">
      <c r="A489" t="inlineStr">
        <is>
          <t xml:space="preserve">6301000 · Comisiones por transacciones </t>
        </is>
      </c>
      <c r="B489" s="30" t="n">
        <v>-8137.69</v>
      </c>
      <c r="C489" s="30" t="n">
        <v>-9621.639999999999</v>
      </c>
      <c r="D489" s="30" t="n">
        <v>-10550.34</v>
      </c>
      <c r="E489" s="30" t="n">
        <v>-11467.25</v>
      </c>
      <c r="F489" s="30" t="n">
        <v>-12071.04</v>
      </c>
      <c r="G489" s="30" t="n">
        <v>-12598.16</v>
      </c>
      <c r="H489" s="30" t="n">
        <v>-13056.7</v>
      </c>
      <c r="I489" s="30" t="n">
        <v>-13725.99</v>
      </c>
      <c r="J489" s="30" t="n"/>
      <c r="K489" s="30" t="n">
        <v>-7584.26</v>
      </c>
    </row>
    <row r="490">
      <c r="A490" t="inlineStr">
        <is>
          <t>6400001 · Internet</t>
        </is>
      </c>
      <c r="B490" s="30" t="n">
        <v>-844.5700000000001</v>
      </c>
      <c r="C490" s="30" t="n">
        <v>-878.5700000000001</v>
      </c>
      <c r="D490" s="30" t="n">
        <v>-892.5700000000001</v>
      </c>
      <c r="E490" s="30" t="n">
        <v>-918.74</v>
      </c>
      <c r="F490" s="30" t="n">
        <v>-984.35</v>
      </c>
      <c r="G490" s="30" t="n">
        <v>-1008.16</v>
      </c>
      <c r="H490" s="30" t="n">
        <v>-1040.28</v>
      </c>
      <c r="I490" s="30" t="n">
        <v>-1081.12</v>
      </c>
      <c r="J490" s="30" t="n"/>
      <c r="K490" s="30" t="n">
        <v>-767.87</v>
      </c>
    </row>
    <row r="491">
      <c r="A491" t="inlineStr">
        <is>
          <t>6400002 · Telefonía</t>
        </is>
      </c>
      <c r="B491" s="30" t="n">
        <v>-2702.02</v>
      </c>
      <c r="C491" s="30" t="n">
        <v>-3077.67</v>
      </c>
      <c r="D491" s="30" t="n">
        <v>-3453.32</v>
      </c>
      <c r="E491" s="30" t="n">
        <v>-3828.97</v>
      </c>
      <c r="F491" s="30" t="n">
        <v>-4204.62</v>
      </c>
      <c r="G491" s="30" t="n">
        <v>-4462.17</v>
      </c>
      <c r="H491" s="30" t="n">
        <v>-4604.44</v>
      </c>
      <c r="I491" s="30" t="n">
        <v>-4980.09</v>
      </c>
      <c r="J491" s="30" t="n"/>
      <c r="K491" s="30" t="n">
        <v>-2274.55</v>
      </c>
    </row>
    <row r="492">
      <c r="A492" t="inlineStr">
        <is>
          <t>66.5801019 · Servicios de mantenimiento</t>
        </is>
      </c>
      <c r="B492" s="30" t="n">
        <v>-9787.07</v>
      </c>
      <c r="C492" s="30" t="n">
        <v>-12011.47</v>
      </c>
      <c r="D492" s="30" t="n">
        <v>-13304.95</v>
      </c>
      <c r="E492" s="30" t="n">
        <v>-14564.45</v>
      </c>
      <c r="F492" s="30" t="n">
        <v>-15711.44</v>
      </c>
      <c r="G492" s="30" t="n">
        <v>-16819.58</v>
      </c>
      <c r="H492" s="30" t="n">
        <v>-18079.06</v>
      </c>
      <c r="I492" s="30" t="n">
        <v>-19381.34</v>
      </c>
      <c r="J492" s="30" t="n"/>
      <c r="K492" s="30" t="n">
        <v>-8527.57</v>
      </c>
    </row>
    <row r="493">
      <c r="A493" t="inlineStr">
        <is>
          <t>6601001 · Arrendamientos inmuebles</t>
        </is>
      </c>
      <c r="B493" s="30" t="n">
        <v>-69998.28</v>
      </c>
      <c r="C493" s="30" t="n">
        <v>-76963.71000000001</v>
      </c>
      <c r="D493" s="30" t="n">
        <v>-83929.14</v>
      </c>
      <c r="E493" s="30" t="n">
        <v>-90894.57000000001</v>
      </c>
      <c r="F493" s="30" t="n">
        <v>-98076.34</v>
      </c>
      <c r="G493" s="30" t="n">
        <v>-105258.11</v>
      </c>
      <c r="H493" s="30" t="n">
        <v>-112223.54</v>
      </c>
      <c r="I493" s="30" t="n">
        <v>-119640.21</v>
      </c>
      <c r="J493" s="30" t="n"/>
      <c r="K493" s="30" t="n">
        <v>-63107.02</v>
      </c>
    </row>
    <row r="494">
      <c r="A494" t="inlineStr">
        <is>
          <t>6601006 · Arrendamientos inmuebles / Diferido neto</t>
        </is>
      </c>
      <c r="B494" s="30" t="n">
        <v>-24337.64</v>
      </c>
      <c r="C494" s="30" t="n">
        <v>-24380.27</v>
      </c>
      <c r="D494" s="30" t="n">
        <v>-24380.27</v>
      </c>
      <c r="E494" s="30" t="n">
        <v>-24190.05</v>
      </c>
      <c r="F494" s="30" t="n">
        <v>-23957.2</v>
      </c>
      <c r="G494" s="30" t="n">
        <v>-23724.35</v>
      </c>
      <c r="H494" s="30" t="n">
        <v>-23030.34</v>
      </c>
      <c r="I494" s="30" t="n">
        <v>-22336.33</v>
      </c>
      <c r="J494" s="30" t="n"/>
      <c r="K494" s="30" t="n">
        <v>-24220.84</v>
      </c>
    </row>
    <row r="495">
      <c r="A495" t="inlineStr">
        <is>
          <t>6603001 · Uso de espacio físico sin arrendamiento</t>
        </is>
      </c>
      <c r="B495" s="30" t="n">
        <v>-3417.5</v>
      </c>
      <c r="C495" s="30" t="n">
        <v>-3417.5</v>
      </c>
      <c r="D495" s="30" t="n">
        <v>-3757.01</v>
      </c>
      <c r="E495" s="30" t="n">
        <v>-4188.46</v>
      </c>
      <c r="F495" s="30" t="n">
        <v>-4188.46</v>
      </c>
      <c r="G495" s="30" t="n">
        <v>-4397.88</v>
      </c>
      <c r="H495" s="30" t="n">
        <v>-4442.87</v>
      </c>
      <c r="I495" s="30" t="n">
        <v>-4967.35</v>
      </c>
      <c r="J495" s="30" t="n"/>
      <c r="K495" s="30" t="n">
        <v>-3417.5</v>
      </c>
    </row>
    <row r="496">
      <c r="A496" t="inlineStr">
        <is>
          <t>6701002 · Impuesto de Aviso de Operación</t>
        </is>
      </c>
      <c r="B496" s="30" t="n">
        <v>-8430.99</v>
      </c>
      <c r="C496" s="30" t="n">
        <v>-9330.99</v>
      </c>
      <c r="D496" s="30" t="n">
        <v>-10230.99</v>
      </c>
      <c r="E496" s="30" t="n">
        <v>-11130.99</v>
      </c>
      <c r="F496" s="30" t="n">
        <v>-8174.68</v>
      </c>
      <c r="G496" s="30" t="n">
        <v>-9074.68</v>
      </c>
      <c r="H496" s="30" t="n">
        <v>-9974.68</v>
      </c>
      <c r="I496" s="30" t="n">
        <v>-9542.540000000001</v>
      </c>
      <c r="J496" s="30" t="n"/>
      <c r="K496" s="30" t="n">
        <v>-7530.99</v>
      </c>
    </row>
    <row r="497">
      <c r="A497" t="inlineStr">
        <is>
          <t>6701004 · Impuestos municipales</t>
        </is>
      </c>
      <c r="B497" s="30" t="n">
        <v>-1299.62</v>
      </c>
      <c r="C497" s="30" t="n">
        <v>-1359.62</v>
      </c>
      <c r="D497" s="30" t="n">
        <v>-2866</v>
      </c>
      <c r="E497" s="30" t="n">
        <v>-2930</v>
      </c>
      <c r="F497" s="30" t="n">
        <v>-2959.8</v>
      </c>
      <c r="G497" s="30" t="n">
        <v>-3047.8</v>
      </c>
      <c r="H497" s="30" t="n">
        <v>-3159.8</v>
      </c>
      <c r="I497" s="30" t="n">
        <v>-3271.8</v>
      </c>
      <c r="J497" s="30" t="n"/>
      <c r="K497" s="30" t="n">
        <v>-682.24</v>
      </c>
    </row>
    <row r="498">
      <c r="A498" t="inlineStr">
        <is>
          <t>6701005 · Multas tributarias</t>
        </is>
      </c>
      <c r="B498" s="30" t="n">
        <v>-140</v>
      </c>
      <c r="C498" s="30" t="n">
        <v>-140</v>
      </c>
      <c r="D498" s="30" t="n">
        <v>-140</v>
      </c>
      <c r="E498" s="30" t="n">
        <v>-140</v>
      </c>
      <c r="F498" s="30" t="n">
        <v>-140</v>
      </c>
      <c r="G498" s="30" t="n">
        <v>-140</v>
      </c>
      <c r="H498" s="30" t="n">
        <v>-140</v>
      </c>
      <c r="I498" s="30" t="n">
        <v>-140</v>
      </c>
      <c r="J498" s="30" t="n"/>
      <c r="K498" s="30" t="n">
        <v>-90</v>
      </c>
    </row>
    <row r="499">
      <c r="A499" t="inlineStr">
        <is>
          <t>6701006 · Recargos e intereses tributarios</t>
        </is>
      </c>
      <c r="B499" s="30" t="n">
        <v>-1560.21</v>
      </c>
      <c r="C499" s="30" t="n">
        <v>-2146.05</v>
      </c>
      <c r="D499" s="30" t="n">
        <v>-2146.05</v>
      </c>
      <c r="E499" s="30" t="n">
        <v>-2146.05</v>
      </c>
      <c r="F499" s="30" t="n">
        <v>-2146.05</v>
      </c>
      <c r="G499" s="30" t="n">
        <v>-2146.05</v>
      </c>
      <c r="H499" s="30" t="n">
        <v>-2146.05</v>
      </c>
      <c r="I499" s="30" t="n">
        <v>-2146.05</v>
      </c>
      <c r="J499" s="30" t="n"/>
      <c r="K499" s="30" t="n">
        <v>-891.13</v>
      </c>
    </row>
    <row r="500">
      <c r="A500" t="inlineStr">
        <is>
          <t>6701007 · Impuestos aduanales</t>
        </is>
      </c>
      <c r="B500" s="30" t="n">
        <v>-158.79</v>
      </c>
      <c r="C500" s="30" t="n">
        <v>-158.79</v>
      </c>
      <c r="D500" s="30" t="n">
        <v>-158.79</v>
      </c>
      <c r="E500" s="30" t="n">
        <v>-158.79</v>
      </c>
      <c r="F500" s="30" t="n">
        <v>-158.79</v>
      </c>
      <c r="G500" s="30" t="n">
        <v>-158.79</v>
      </c>
      <c r="H500" s="30" t="n">
        <v>-158.79</v>
      </c>
      <c r="I500" s="30" t="n">
        <v>-158.79</v>
      </c>
      <c r="J500" s="30" t="n"/>
      <c r="K500" s="30" t="n">
        <v>-158.79</v>
      </c>
    </row>
    <row r="501">
      <c r="A501" t="inlineStr">
        <is>
          <t>6701009 · Tasa única</t>
        </is>
      </c>
      <c r="B501" s="30" t="n">
        <v>-600</v>
      </c>
      <c r="C501" s="30" t="n">
        <v>-600</v>
      </c>
      <c r="D501" s="30" t="n">
        <v>-600</v>
      </c>
      <c r="E501" s="30" t="n">
        <v>-600</v>
      </c>
      <c r="F501" s="30" t="n">
        <v>-600</v>
      </c>
      <c r="G501" s="30" t="n">
        <v>-600</v>
      </c>
      <c r="H501" s="30" t="n">
        <v>-600</v>
      </c>
      <c r="I501" s="30" t="n">
        <v>-600</v>
      </c>
      <c r="J501" s="30" t="n"/>
      <c r="K501" s="30" t="n">
        <v>-600</v>
      </c>
    </row>
    <row r="502">
      <c r="A502" t="inlineStr">
        <is>
          <t>6702001 · ITBMS</t>
        </is>
      </c>
      <c r="B502" s="30" t="n">
        <v>-261.03</v>
      </c>
      <c r="C502" s="30" t="n">
        <v>-261.03</v>
      </c>
      <c r="D502" s="30" t="n">
        <v>-261.03</v>
      </c>
      <c r="E502" s="30" t="n">
        <v>-261.03</v>
      </c>
      <c r="F502" s="30" t="n">
        <v>-261.03</v>
      </c>
      <c r="G502" s="30" t="n">
        <v>-265.53</v>
      </c>
      <c r="H502" s="30" t="n">
        <v>-306.62</v>
      </c>
      <c r="I502" s="30" t="n">
        <v>-306.62</v>
      </c>
      <c r="J502" s="30" t="n"/>
      <c r="K502" s="30" t="n">
        <v>-261.03</v>
      </c>
    </row>
    <row r="503">
      <c r="A503" t="inlineStr">
        <is>
          <t>6702003 · Impuesto sobre seguros</t>
        </is>
      </c>
      <c r="B503" s="30" t="n">
        <v>-0.93</v>
      </c>
      <c r="C503" s="30" t="n">
        <v>-0.93</v>
      </c>
      <c r="D503" s="30" t="n">
        <v>-0.93</v>
      </c>
      <c r="E503" s="30" t="n">
        <v>-0.93</v>
      </c>
      <c r="F503" s="30" t="n">
        <v>-0.93</v>
      </c>
      <c r="G503" s="30" t="n">
        <v>-0.93</v>
      </c>
      <c r="H503" s="30" t="n">
        <v>-0.93</v>
      </c>
      <c r="I503" s="30" t="n">
        <v>-0.93</v>
      </c>
      <c r="J503" s="30" t="n"/>
      <c r="K503" s="30" t="n">
        <v>-0.93</v>
      </c>
    </row>
    <row r="504">
      <c r="A504" t="inlineStr">
        <is>
          <t>6702005 · ITBMS no deducible</t>
        </is>
      </c>
      <c r="B504" s="30" t="n">
        <v>-16.43</v>
      </c>
      <c r="C504" s="30" t="n">
        <v>-46.02</v>
      </c>
      <c r="D504" s="30" t="n">
        <v>-52.1</v>
      </c>
      <c r="E504" s="30" t="n">
        <v>-109.05</v>
      </c>
      <c r="F504" s="30" t="n">
        <v>-136.53</v>
      </c>
      <c r="G504" s="30" t="n">
        <v>-254.37</v>
      </c>
      <c r="H504" s="30" t="n">
        <v>-1224.57</v>
      </c>
      <c r="I504" s="30" t="n">
        <v>-1231.77</v>
      </c>
      <c r="J504" s="30" t="n"/>
      <c r="K504" s="30" t="n">
        <v>0</v>
      </c>
    </row>
    <row r="505">
      <c r="A505" t="inlineStr">
        <is>
          <t>6703001 · Otros recargos</t>
        </is>
      </c>
      <c r="B505" s="30" t="n">
        <v>-14.42</v>
      </c>
      <c r="C505" s="30" t="n">
        <v>-152.17</v>
      </c>
      <c r="D505" s="30" t="n">
        <v>-152.17</v>
      </c>
      <c r="E505" s="30" t="n">
        <v>-152.17</v>
      </c>
      <c r="F505" s="30" t="n">
        <v>-152.17</v>
      </c>
      <c r="G505" s="30" t="n">
        <v>-152.17</v>
      </c>
      <c r="H505" s="30" t="n">
        <v>-434.83</v>
      </c>
      <c r="I505" s="30" t="n">
        <v>-152.17</v>
      </c>
      <c r="J505" s="30" t="n"/>
      <c r="K505" s="30" t="n">
        <v>-14.42</v>
      </c>
    </row>
    <row r="506">
      <c r="A506" t="inlineStr">
        <is>
          <t>6801001 · Uniformes</t>
        </is>
      </c>
      <c r="B506" s="30" t="n">
        <v>-1565.97</v>
      </c>
      <c r="C506" s="30" t="n">
        <v>-1605.72</v>
      </c>
      <c r="D506" s="30" t="n">
        <v>-1605.72</v>
      </c>
      <c r="E506" s="30" t="n">
        <v>-1605.72</v>
      </c>
      <c r="F506" s="30" t="n">
        <v>-1605.72</v>
      </c>
      <c r="G506" s="30" t="n">
        <v>-1605.72</v>
      </c>
      <c r="H506" s="30" t="n">
        <v>-1605.72</v>
      </c>
      <c r="I506" s="30" t="n">
        <v>-1778.83</v>
      </c>
      <c r="J506" s="30" t="n"/>
      <c r="K506" s="30" t="n">
        <v>-1565.97</v>
      </c>
    </row>
    <row r="507">
      <c r="A507" t="inlineStr">
        <is>
          <t>6802007 · Artículos decorativos</t>
        </is>
      </c>
      <c r="B507" s="30" t="n">
        <v>-24.98</v>
      </c>
      <c r="C507" s="30" t="n">
        <v>-24.98</v>
      </c>
      <c r="D507" s="30" t="n">
        <v>-24.98</v>
      </c>
      <c r="E507" s="30" t="n">
        <v>-24.98</v>
      </c>
      <c r="F507" s="30" t="n">
        <v>-24.98</v>
      </c>
      <c r="G507" s="30" t="n">
        <v>-24.98</v>
      </c>
      <c r="H507" s="30" t="n">
        <v>-24.98</v>
      </c>
      <c r="I507" s="30" t="n">
        <v>-24.98</v>
      </c>
      <c r="J507" s="30" t="n"/>
      <c r="K507" s="30" t="n">
        <v>-24.98</v>
      </c>
    </row>
    <row r="508">
      <c r="A508" t="inlineStr">
        <is>
          <t>6802011 · Trapos, toallas y servilletas</t>
        </is>
      </c>
      <c r="B508" s="30" t="n">
        <v>-9.4</v>
      </c>
      <c r="C508" s="30" t="n">
        <v>-9.4</v>
      </c>
      <c r="D508" s="30" t="n">
        <v>-9.4</v>
      </c>
      <c r="E508" s="30" t="n">
        <v>-9.4</v>
      </c>
      <c r="F508" s="30" t="n">
        <v>-27.4</v>
      </c>
      <c r="G508" s="30" t="n">
        <v>-129.9</v>
      </c>
      <c r="H508" s="30" t="n">
        <v>-174.9</v>
      </c>
      <c r="I508" s="30" t="n">
        <v>-174.9</v>
      </c>
      <c r="J508" s="30" t="n"/>
      <c r="K508" s="30" t="n">
        <v>-9.4</v>
      </c>
    </row>
    <row r="509">
      <c r="A509" t="inlineStr">
        <is>
          <t>6802012 · Bolsas y cartuchos</t>
        </is>
      </c>
      <c r="B509" s="30" t="n">
        <v>-16.25</v>
      </c>
      <c r="C509" s="30" t="n">
        <v>-16.25</v>
      </c>
      <c r="D509" s="30" t="n">
        <v>-16.25</v>
      </c>
      <c r="E509" s="30" t="n">
        <v>-16.25</v>
      </c>
      <c r="F509" s="30" t="n">
        <v>-16.25</v>
      </c>
      <c r="G509" s="30" t="n">
        <v>-16.25</v>
      </c>
      <c r="H509" s="30" t="n">
        <v>-16.25</v>
      </c>
      <c r="I509" s="30" t="n">
        <v>-16.25</v>
      </c>
      <c r="J509" s="30" t="n"/>
      <c r="K509" s="30" t="n">
        <v>-16.25</v>
      </c>
    </row>
    <row r="510">
      <c r="A510" t="inlineStr">
        <is>
          <t>6802016 · Telas</t>
        </is>
      </c>
      <c r="B510" s="30" t="n">
        <v>-69.23999999999999</v>
      </c>
      <c r="C510" s="30" t="n">
        <v>-69.23999999999999</v>
      </c>
      <c r="D510" s="30" t="n">
        <v>-69.23999999999999</v>
      </c>
      <c r="E510" s="30" t="n">
        <v>-75.22</v>
      </c>
      <c r="F510" s="30" t="n">
        <v>-75.22</v>
      </c>
      <c r="G510" s="30" t="n">
        <v>-75.22</v>
      </c>
      <c r="H510" s="30" t="n">
        <v>-75.22</v>
      </c>
      <c r="I510" s="30" t="n">
        <v>-75.22</v>
      </c>
      <c r="J510" s="30" t="n"/>
      <c r="K510" s="30" t="n">
        <v>-69.23999999999999</v>
      </c>
    </row>
    <row r="511">
      <c r="A511" t="inlineStr">
        <is>
          <t>6802017 · Insumos de oficina</t>
        </is>
      </c>
      <c r="B511" s="30" t="n">
        <v>-215.52</v>
      </c>
      <c r="C511" s="30" t="n">
        <v>-215.52</v>
      </c>
      <c r="D511" s="30" t="n">
        <v>-215.52</v>
      </c>
      <c r="E511" s="30" t="n">
        <v>-215.52</v>
      </c>
      <c r="F511" s="30" t="n">
        <v>-215.52</v>
      </c>
      <c r="G511" s="30" t="n">
        <v>-215.52</v>
      </c>
      <c r="H511" s="30" t="n">
        <v>-215.52</v>
      </c>
      <c r="I511" s="30" t="n">
        <v>-215.52</v>
      </c>
      <c r="J511" s="30" t="n"/>
      <c r="K511" s="30" t="n">
        <v>-215.52</v>
      </c>
    </row>
    <row r="512">
      <c r="A512" t="inlineStr">
        <is>
          <t>6802018 · Manteles y servilletas</t>
        </is>
      </c>
      <c r="B512" s="30" t="n">
        <v>-37.98</v>
      </c>
      <c r="C512" s="30" t="n">
        <v>-37.98</v>
      </c>
      <c r="D512" s="30" t="n">
        <v>-37.98</v>
      </c>
      <c r="E512" s="30" t="n">
        <v>-37.98</v>
      </c>
      <c r="F512" s="30" t="n">
        <v>-37.98</v>
      </c>
      <c r="G512" s="30" t="n">
        <v>-37.98</v>
      </c>
      <c r="H512" s="30" t="n">
        <v>-37.98</v>
      </c>
      <c r="I512" s="30" t="n">
        <v>-37.98</v>
      </c>
      <c r="J512" s="30" t="n"/>
      <c r="K512" s="30" t="n">
        <v>-37.98</v>
      </c>
    </row>
    <row r="513">
      <c r="A513" t="inlineStr">
        <is>
          <t>6802019 · Suministro de tienda</t>
        </is>
      </c>
      <c r="B513" s="30" t="n">
        <v>-9266.610000000001</v>
      </c>
      <c r="C513" s="30" t="n">
        <v>-10078.84</v>
      </c>
      <c r="D513" s="30" t="n">
        <v>-10303.87</v>
      </c>
      <c r="E513" s="30" t="n">
        <v>-10677.67</v>
      </c>
      <c r="F513" s="30" t="n">
        <v>-11211.38</v>
      </c>
      <c r="G513" s="30" t="n">
        <v>-11783.32</v>
      </c>
      <c r="H513" s="30" t="n">
        <v>-11948.21</v>
      </c>
      <c r="I513" s="30" t="n">
        <v>-12038.3</v>
      </c>
      <c r="J513" s="30" t="n"/>
      <c r="K513" s="30" t="n">
        <v>-8421.09</v>
      </c>
    </row>
    <row r="514">
      <c r="A514" t="inlineStr">
        <is>
          <t>6901000 · Impresión de documentos</t>
        </is>
      </c>
      <c r="B514" s="30" t="n">
        <v>-506.5</v>
      </c>
      <c r="C514" s="30" t="n">
        <v>-506.5</v>
      </c>
      <c r="D514" s="30" t="n">
        <v>-506.5</v>
      </c>
      <c r="E514" s="30" t="n">
        <v>-511.5</v>
      </c>
      <c r="F514" s="30" t="n">
        <v>-511.5</v>
      </c>
      <c r="G514" s="30" t="n">
        <v>-587</v>
      </c>
      <c r="H514" s="30" t="n">
        <v>-587</v>
      </c>
      <c r="I514" s="30" t="n">
        <v>-587</v>
      </c>
      <c r="J514" s="30" t="n"/>
      <c r="K514" s="30" t="n">
        <v>-506.5</v>
      </c>
    </row>
    <row r="515">
      <c r="A515" t="inlineStr">
        <is>
          <t>6906003 · Impresión de láminas</t>
        </is>
      </c>
      <c r="B515" s="30" t="n">
        <v>0</v>
      </c>
      <c r="C515" s="30" t="n">
        <v>0</v>
      </c>
      <c r="D515" s="30" t="n">
        <v>0</v>
      </c>
      <c r="E515" s="30" t="n">
        <v>0</v>
      </c>
      <c r="F515" s="30" t="n">
        <v>0</v>
      </c>
      <c r="G515" s="30" t="n">
        <v>0</v>
      </c>
      <c r="H515" s="30" t="n">
        <v>-96</v>
      </c>
      <c r="I515" s="30" t="n">
        <v>-96</v>
      </c>
      <c r="J515" s="30" t="n"/>
      <c r="K515" s="30" t="n">
        <v>0</v>
      </c>
    </row>
    <row r="516">
      <c r="A516" t="inlineStr">
        <is>
          <t>6907001 · Impresión de etiquetas adhesivas</t>
        </is>
      </c>
      <c r="B516" s="30" t="n">
        <v>-284.45</v>
      </c>
      <c r="C516" s="30" t="n">
        <v>-284.45</v>
      </c>
      <c r="D516" s="30" t="n">
        <v>-284.45</v>
      </c>
      <c r="E516" s="30" t="n">
        <v>-284.45</v>
      </c>
      <c r="F516" s="30" t="n">
        <v>-284.45</v>
      </c>
      <c r="G516" s="30" t="n">
        <v>-284.45</v>
      </c>
      <c r="H516" s="30" t="n">
        <v>-284.45</v>
      </c>
      <c r="I516" s="30" t="n">
        <v>-284.45</v>
      </c>
      <c r="J516" s="30" t="n"/>
      <c r="K516" s="30" t="n">
        <v>-284.45</v>
      </c>
    </row>
    <row r="517">
      <c r="A517" t="inlineStr">
        <is>
          <t>7001001 · Amortización de equipos</t>
        </is>
      </c>
      <c r="B517" s="30" t="n">
        <v>-11933.59</v>
      </c>
      <c r="C517" s="30" t="n">
        <v>-13267.31</v>
      </c>
      <c r="D517" s="30" t="n">
        <v>-14602.85</v>
      </c>
      <c r="E517" s="30" t="n">
        <v>-15950.01</v>
      </c>
      <c r="F517" s="30" t="n">
        <v>-17297.16</v>
      </c>
      <c r="G517" s="30" t="n">
        <v>-18644.37</v>
      </c>
      <c r="H517" s="30" t="n">
        <v>-19991.51</v>
      </c>
      <c r="I517" s="30" t="n">
        <v>-21338.63</v>
      </c>
      <c r="J517" s="30" t="n"/>
      <c r="K517" s="30" t="n">
        <v>-10599.74</v>
      </c>
    </row>
    <row r="518">
      <c r="A518" t="inlineStr">
        <is>
          <t>7001002 · Amortización de mobiliarios</t>
        </is>
      </c>
      <c r="B518" s="30" t="n">
        <v>-9875.360000000001</v>
      </c>
      <c r="C518" s="30" t="n">
        <v>-10859.87</v>
      </c>
      <c r="D518" s="30" t="n">
        <v>-11844.45</v>
      </c>
      <c r="E518" s="30" t="n">
        <v>-12829.06</v>
      </c>
      <c r="F518" s="30" t="n">
        <v>-13855.78</v>
      </c>
      <c r="G518" s="30" t="n">
        <v>-15135.12</v>
      </c>
      <c r="H518" s="30" t="n">
        <v>-16447.6</v>
      </c>
      <c r="I518" s="30" t="n">
        <v>-17691.43</v>
      </c>
      <c r="J518" s="30" t="n"/>
      <c r="K518" s="30" t="n">
        <v>-8890.75</v>
      </c>
    </row>
    <row r="519">
      <c r="A519" t="inlineStr">
        <is>
          <t>7001003 · Amortización de mejoras</t>
        </is>
      </c>
      <c r="B519" s="30" t="n">
        <v>-41872.92</v>
      </c>
      <c r="C519" s="30" t="n">
        <v>-48680.96</v>
      </c>
      <c r="D519" s="30" t="n">
        <v>-55488.94</v>
      </c>
      <c r="E519" s="30" t="n">
        <v>-62296.97</v>
      </c>
      <c r="F519" s="30" t="n">
        <v>-69104.95</v>
      </c>
      <c r="G519" s="30" t="n">
        <v>-75912.98</v>
      </c>
      <c r="H519" s="30" t="n">
        <v>-83175.11</v>
      </c>
      <c r="I519" s="30" t="n">
        <v>-90224.7</v>
      </c>
      <c r="J519" s="30" t="n"/>
      <c r="K519" s="30" t="n">
        <v>-35064.88</v>
      </c>
    </row>
    <row r="520">
      <c r="A520" t="inlineStr">
        <is>
          <t>7001011 · Amortización de licencias informaticas</t>
        </is>
      </c>
      <c r="B520" s="30" t="n">
        <v>-1490.17</v>
      </c>
      <c r="C520" s="30" t="n">
        <v>-1502.92</v>
      </c>
      <c r="D520" s="30" t="n">
        <v>-1515.67</v>
      </c>
      <c r="E520" s="30" t="n">
        <v>-1528.42</v>
      </c>
      <c r="F520" s="30" t="n">
        <v>-1541.17</v>
      </c>
      <c r="G520" s="30" t="n">
        <v>-1553.92</v>
      </c>
      <c r="H520" s="30" t="n">
        <v>-1566.67</v>
      </c>
      <c r="I520" s="30" t="n">
        <v>-1578.6</v>
      </c>
      <c r="J520" s="30" t="n"/>
      <c r="K520" s="30" t="n">
        <v>-1477.42</v>
      </c>
    </row>
    <row r="521">
      <c r="A521" t="inlineStr">
        <is>
          <t>71.5402002 · Mensajerías terrestres (envíos a clientes)</t>
        </is>
      </c>
      <c r="B521" s="30" t="n">
        <v>-8447.280000000001</v>
      </c>
      <c r="C521" s="30" t="n">
        <v>-8517.280000000001</v>
      </c>
      <c r="D521" s="30" t="n">
        <v>-8778.27</v>
      </c>
      <c r="E521" s="30" t="n">
        <v>-9108.27</v>
      </c>
      <c r="F521" s="30" t="n">
        <v>-9548.27</v>
      </c>
      <c r="G521" s="30" t="n">
        <v>-9548.27</v>
      </c>
      <c r="H521" s="30" t="n">
        <v>-9750.77</v>
      </c>
      <c r="I521" s="30" t="n">
        <v>-9970.77</v>
      </c>
      <c r="J521" s="30" t="n"/>
      <c r="K521" s="30" t="n">
        <v>-8227.280000000001</v>
      </c>
    </row>
    <row r="522">
      <c r="A522" t="inlineStr">
        <is>
          <t>71.6802005 · Cajas</t>
        </is>
      </c>
      <c r="B522" s="30" t="n">
        <v>-179.4</v>
      </c>
      <c r="C522" s="30" t="n">
        <v>-179.4</v>
      </c>
      <c r="D522" s="30" t="n">
        <v>-179.4</v>
      </c>
      <c r="E522" s="30" t="n">
        <v>-179.4</v>
      </c>
      <c r="F522" s="30" t="n">
        <v>-179.4</v>
      </c>
      <c r="G522" s="30" t="n">
        <v>-179.4</v>
      </c>
      <c r="H522" s="30" t="n">
        <v>-179.4</v>
      </c>
      <c r="I522" s="30" t="n">
        <v>-179.4</v>
      </c>
      <c r="J522" s="30" t="n"/>
      <c r="K522" s="30" t="n">
        <v>-179.4</v>
      </c>
    </row>
    <row r="523">
      <c r="A523" t="inlineStr">
        <is>
          <t>71.6802014 · Estuches paara lentes</t>
        </is>
      </c>
      <c r="B523" s="30" t="n">
        <v>0</v>
      </c>
      <c r="C523" s="30" t="n">
        <v>0</v>
      </c>
      <c r="D523" s="30" t="n">
        <v>0</v>
      </c>
      <c r="E523" s="30" t="n">
        <v>0</v>
      </c>
      <c r="F523" s="30" t="n">
        <v>-150</v>
      </c>
      <c r="G523" s="30" t="n">
        <v>-163.5</v>
      </c>
      <c r="H523" s="30" t="n">
        <v>-248.3</v>
      </c>
      <c r="I523" s="30" t="n">
        <v>-306.08</v>
      </c>
      <c r="J523" s="30" t="n"/>
      <c r="K523" s="30" t="n">
        <v>0</v>
      </c>
    </row>
    <row r="524">
      <c r="A524" t="inlineStr">
        <is>
          <t>7101003 · Mercancía vendida</t>
        </is>
      </c>
      <c r="B524" s="30" t="n">
        <v>-41404.85</v>
      </c>
      <c r="C524" s="30" t="n">
        <v>-55531.86</v>
      </c>
      <c r="D524" s="30" t="n">
        <v>-62708.71</v>
      </c>
      <c r="E524" s="30" t="n">
        <v>-67265.81</v>
      </c>
      <c r="F524" s="30" t="n">
        <v>-72119.77</v>
      </c>
      <c r="G524" s="30" t="n">
        <v>-78798.17</v>
      </c>
      <c r="H524" s="30" t="n">
        <v>-81848.50999999999</v>
      </c>
      <c r="I524" s="30" t="n">
        <v>-86460.06</v>
      </c>
      <c r="J524" s="30" t="n"/>
      <c r="K524" s="30" t="n">
        <v>-17647.6</v>
      </c>
    </row>
    <row r="525">
      <c r="A525" t="inlineStr">
        <is>
          <t>7101004 · Mercancía vendida (lentes de contacto)</t>
        </is>
      </c>
      <c r="B525" s="30" t="n">
        <v>-12078.15</v>
      </c>
      <c r="C525" s="30" t="n">
        <v>-12960.5</v>
      </c>
      <c r="D525" s="30" t="n">
        <v>-13734.52</v>
      </c>
      <c r="E525" s="30" t="n">
        <v>-14790.8</v>
      </c>
      <c r="F525" s="30" t="n">
        <v>-16969.01</v>
      </c>
      <c r="G525" s="30" t="n">
        <v>-18202.35</v>
      </c>
      <c r="H525" s="30" t="n">
        <v>-18347.89</v>
      </c>
      <c r="I525" s="30" t="n">
        <v>-18986.01</v>
      </c>
      <c r="J525" s="30" t="n"/>
      <c r="K525" s="30" t="n">
        <v>-11138.81</v>
      </c>
    </row>
    <row r="526">
      <c r="A526" t="inlineStr">
        <is>
          <t>7101017 · Costo de mercancía vendida (cristales) (copia)</t>
        </is>
      </c>
      <c r="B526" s="30" t="n">
        <v>-389.51</v>
      </c>
      <c r="C526" s="30" t="n">
        <v>-485.89</v>
      </c>
      <c r="D526" s="30" t="n">
        <v>-968.5599999999999</v>
      </c>
      <c r="E526" s="30" t="n">
        <v>-1139.08</v>
      </c>
      <c r="F526" s="30" t="n">
        <v>-1317.27</v>
      </c>
      <c r="G526" s="30" t="n">
        <v>-1594.86</v>
      </c>
      <c r="H526" s="30" t="n">
        <v>-1859.91</v>
      </c>
      <c r="I526" s="30" t="n">
        <v>-4538.53</v>
      </c>
      <c r="J526" s="30" t="n"/>
      <c r="K526" s="30" t="n">
        <v>-357.53</v>
      </c>
    </row>
    <row r="527">
      <c r="A527" t="inlineStr">
        <is>
          <t>7101027 · Fabricación y montaje de cristales</t>
        </is>
      </c>
      <c r="B527" s="30" t="n">
        <v>-111526.76</v>
      </c>
      <c r="C527" s="30" t="n">
        <v>-121414.67</v>
      </c>
      <c r="D527" s="30" t="n">
        <v>-129139.79</v>
      </c>
      <c r="E527" s="30" t="n">
        <v>-139931.75</v>
      </c>
      <c r="F527" s="30" t="n">
        <v>-150210.14</v>
      </c>
      <c r="G527" s="30" t="n">
        <v>-159430.61</v>
      </c>
      <c r="H527" s="30" t="n">
        <v>-172943.11</v>
      </c>
      <c r="I527" s="30" t="n">
        <v>-187528.97</v>
      </c>
      <c r="J527" s="30" t="n"/>
      <c r="K527" s="30" t="n">
        <v>-94519.00999999999</v>
      </c>
    </row>
    <row r="528">
      <c r="A528" t="inlineStr">
        <is>
          <t>7102002 · Ajuste por valor neto realializable del inventario</t>
        </is>
      </c>
      <c r="B528" s="30" t="n">
        <v>0</v>
      </c>
      <c r="C528" s="30" t="n">
        <v>0</v>
      </c>
      <c r="D528" s="30" t="n">
        <v>0</v>
      </c>
      <c r="E528" s="30" t="n">
        <v>-6.21</v>
      </c>
      <c r="F528" s="30" t="n">
        <v>-6.21</v>
      </c>
      <c r="G528" s="30" t="n">
        <v>-6.21</v>
      </c>
      <c r="H528" s="30" t="n">
        <v>-6.2</v>
      </c>
      <c r="I528" s="30" t="n">
        <v>-6.2</v>
      </c>
      <c r="J528" s="30" t="n"/>
      <c r="K528" s="30" t="n">
        <v>0</v>
      </c>
    </row>
    <row r="529">
      <c r="A529" t="inlineStr">
        <is>
          <t>7103001 · Ajuste de inventario inicial</t>
        </is>
      </c>
      <c r="B529" s="30" t="n">
        <v>296.84</v>
      </c>
      <c r="C529" s="30" t="n">
        <v>398.8</v>
      </c>
      <c r="D529" s="30" t="n">
        <v>398.8</v>
      </c>
      <c r="E529" s="30" t="n">
        <v>398.8</v>
      </c>
      <c r="F529" s="30" t="n">
        <v>405</v>
      </c>
      <c r="G529" s="30" t="n">
        <v>405</v>
      </c>
      <c r="H529" s="30" t="n">
        <v>405</v>
      </c>
      <c r="I529" s="30" t="n">
        <v>405</v>
      </c>
      <c r="J529" s="30" t="n"/>
      <c r="K529" s="30" t="n">
        <v>296.84</v>
      </c>
    </row>
    <row r="530">
      <c r="A530" t="inlineStr">
        <is>
          <t>7103002 · Ajuste por conteo físico/ faltante</t>
        </is>
      </c>
      <c r="B530" s="30" t="n">
        <v>19876.16</v>
      </c>
      <c r="C530" s="30" t="n">
        <v>29424.86</v>
      </c>
      <c r="D530" s="30" t="n">
        <v>20875.2</v>
      </c>
      <c r="E530" s="30" t="n">
        <v>16986.12</v>
      </c>
      <c r="F530" s="30" t="n">
        <v>16986.12</v>
      </c>
      <c r="G530" s="30" t="n">
        <v>16986.12</v>
      </c>
      <c r="H530" s="30" t="n">
        <v>16986.12</v>
      </c>
      <c r="I530" s="30" t="n">
        <v>16986.12</v>
      </c>
      <c r="J530" s="30" t="n"/>
      <c r="K530" s="30" t="n">
        <v>0</v>
      </c>
    </row>
    <row r="531">
      <c r="A531" t="inlineStr">
        <is>
          <t>7103003 · Ajuste por conteo físico/ sobrante</t>
        </is>
      </c>
      <c r="B531" s="30" t="n">
        <v>0</v>
      </c>
      <c r="C531" s="30" t="n">
        <v>0</v>
      </c>
      <c r="D531" s="30" t="n">
        <v>5877.36</v>
      </c>
      <c r="E531" s="30" t="n">
        <v>5877.36</v>
      </c>
      <c r="F531" s="30" t="n">
        <v>5877.36</v>
      </c>
      <c r="G531" s="30" t="n">
        <v>5877.36</v>
      </c>
      <c r="H531" s="30" t="n">
        <v>5877.36</v>
      </c>
      <c r="I531" s="30" t="n">
        <v>5877.36</v>
      </c>
      <c r="J531" s="30" t="n"/>
      <c r="K531" s="30" t="n">
        <v>0</v>
      </c>
    </row>
    <row r="532">
      <c r="A532" t="inlineStr">
        <is>
          <t>7104000 · Comisiones por transacciones / ventas</t>
        </is>
      </c>
      <c r="B532" s="30" t="n">
        <v>-7258.67</v>
      </c>
      <c r="C532" s="30" t="n">
        <v>-8151.61</v>
      </c>
      <c r="D532" s="30" t="n">
        <v>-9002.620000000001</v>
      </c>
      <c r="E532" s="30" t="n">
        <v>-9989.32</v>
      </c>
      <c r="F532" s="30" t="n">
        <v>-10964.65</v>
      </c>
      <c r="G532" s="30" t="n">
        <v>-11837.99</v>
      </c>
      <c r="H532" s="30" t="n">
        <v>-12986.25</v>
      </c>
      <c r="I532" s="30" t="n">
        <v>-14495.87</v>
      </c>
      <c r="J532" s="30" t="n"/>
      <c r="K532" s="30" t="n">
        <v>-6483.89</v>
      </c>
    </row>
    <row r="533">
      <c r="A533" t="inlineStr">
        <is>
          <t>7201001 · Cash Difference Loss</t>
        </is>
      </c>
      <c r="B533" s="30" t="n">
        <v>-13644.6</v>
      </c>
      <c r="C533" s="30" t="n">
        <v>-13697.67</v>
      </c>
      <c r="D533" s="30" t="n">
        <v>-13788.79</v>
      </c>
      <c r="E533" s="30" t="n">
        <v>-15434.25</v>
      </c>
      <c r="F533" s="30" t="n">
        <v>-18263.54</v>
      </c>
      <c r="G533" s="30" t="n">
        <v>-19427.14</v>
      </c>
      <c r="H533" s="30" t="n">
        <v>-19630.28</v>
      </c>
      <c r="I533" s="30" t="n">
        <v>-19433</v>
      </c>
      <c r="J533" s="30" t="n"/>
      <c r="K533" s="30" t="n">
        <v>-13607.7</v>
      </c>
    </row>
    <row r="534">
      <c r="A534" t="inlineStr">
        <is>
          <t>7201002 · Cash Difference Gain</t>
        </is>
      </c>
      <c r="B534" s="30" t="n">
        <v>12269.63</v>
      </c>
      <c r="C534" s="30" t="n">
        <v>12955.67</v>
      </c>
      <c r="D534" s="30" t="n">
        <v>13191.46</v>
      </c>
      <c r="E534" s="30" t="n">
        <v>14154.06</v>
      </c>
      <c r="F534" s="30" t="n">
        <v>15143.95</v>
      </c>
      <c r="G534" s="30" t="n">
        <v>15992.83</v>
      </c>
      <c r="H534" s="30" t="n">
        <v>16260.72</v>
      </c>
      <c r="I534" s="30" t="n">
        <v>17904.81</v>
      </c>
      <c r="J534" s="30" t="n"/>
      <c r="K534" s="30" t="n">
        <v>11883.41</v>
      </c>
    </row>
    <row r="535">
      <c r="A535" t="inlineStr">
        <is>
          <t>7202006 · Donaciones a personas</t>
        </is>
      </c>
      <c r="B535" s="30" t="n">
        <v>-541.88</v>
      </c>
      <c r="C535" s="30" t="n">
        <v>-541.88</v>
      </c>
      <c r="D535" s="30" t="n">
        <v>-541.88</v>
      </c>
      <c r="E535" s="30" t="n">
        <v>-541.88</v>
      </c>
      <c r="F535" s="30" t="n">
        <v>-541.88</v>
      </c>
      <c r="G535" s="30" t="n">
        <v>-1623.65</v>
      </c>
      <c r="H535" s="30" t="n">
        <v>-1623.65</v>
      </c>
      <c r="I535" s="30" t="n">
        <v>-1623.65</v>
      </c>
      <c r="J535" s="30" t="n"/>
      <c r="K535" s="30" t="n">
        <v>-541.88</v>
      </c>
    </row>
    <row r="536">
      <c r="A536" t="inlineStr">
        <is>
          <t>7203001 · Cuota de asociado</t>
        </is>
      </c>
      <c r="B536" s="30" t="n">
        <v>0</v>
      </c>
      <c r="C536" s="30" t="n">
        <v>0</v>
      </c>
      <c r="D536" s="30" t="n">
        <v>0</v>
      </c>
      <c r="E536" s="30" t="n">
        <v>0</v>
      </c>
      <c r="F536" s="30" t="n">
        <v>0</v>
      </c>
      <c r="G536" s="30" t="n">
        <v>-134.74</v>
      </c>
      <c r="H536" s="30" t="n">
        <v>-134.74</v>
      </c>
      <c r="I536" s="30" t="n">
        <v>-134.74</v>
      </c>
      <c r="J536" s="30" t="n"/>
      <c r="K536" s="30" t="n">
        <v>0</v>
      </c>
    </row>
    <row r="537">
      <c r="A537" t="inlineStr">
        <is>
          <t>7204003 · Comisiones Bancarias</t>
        </is>
      </c>
      <c r="B537" s="30" t="n">
        <v>0</v>
      </c>
      <c r="C537" s="30" t="n">
        <v>0</v>
      </c>
      <c r="D537" s="30" t="n">
        <v>0</v>
      </c>
      <c r="E537" s="30" t="n">
        <v>0</v>
      </c>
      <c r="F537" s="30" t="n">
        <v>0</v>
      </c>
      <c r="G537" s="30" t="n">
        <v>0</v>
      </c>
      <c r="H537" s="30" t="n">
        <v>-1.21</v>
      </c>
      <c r="I537" s="30" t="n">
        <v>-12.41</v>
      </c>
      <c r="J537" s="30" t="n"/>
      <c r="K537" s="30" t="n">
        <v>0</v>
      </c>
    </row>
    <row r="538">
      <c r="A538" t="inlineStr">
        <is>
          <t>75.4900001 · Comisiones de transacciones</t>
        </is>
      </c>
      <c r="B538" s="30" t="n">
        <v>0</v>
      </c>
      <c r="C538" s="30" t="n">
        <v>0</v>
      </c>
      <c r="D538" s="30" t="n">
        <v>260.72</v>
      </c>
      <c r="E538" s="30" t="n">
        <v>253.23</v>
      </c>
      <c r="F538" s="30" t="n">
        <v>254.83</v>
      </c>
      <c r="G538" s="30" t="n">
        <v>236.75</v>
      </c>
      <c r="H538" s="30" t="n">
        <v>229.41</v>
      </c>
      <c r="I538" s="30" t="n">
        <v>201.41</v>
      </c>
      <c r="J538" s="30" t="n"/>
      <c r="K538" s="30" t="n">
        <v>0</v>
      </c>
    </row>
    <row r="539">
      <c r="A539" t="inlineStr">
        <is>
          <t>75.5801020 · Servicios de marketing</t>
        </is>
      </c>
      <c r="B539" s="30" t="n">
        <v>-53215.79</v>
      </c>
      <c r="C539" s="30" t="n">
        <v>-53992.18</v>
      </c>
      <c r="D539" s="30" t="n">
        <v>-57296.17</v>
      </c>
      <c r="E539" s="30" t="n">
        <v>-60212.09</v>
      </c>
      <c r="F539" s="30" t="n">
        <v>-62415.36</v>
      </c>
      <c r="G539" s="30" t="n">
        <v>-64022.84</v>
      </c>
      <c r="H539" s="30" t="n">
        <v>-66960.16</v>
      </c>
      <c r="I539" s="30" t="n">
        <v>-67168.16</v>
      </c>
      <c r="J539" s="30" t="n"/>
      <c r="K539" s="30" t="n">
        <v>-50477.26</v>
      </c>
    </row>
    <row r="540">
      <c r="A540" t="inlineStr">
        <is>
          <t>75.6504003 · Certificados digitales</t>
        </is>
      </c>
      <c r="B540" s="30" t="n">
        <v>-485.15</v>
      </c>
      <c r="C540" s="30" t="n">
        <v>-485.15</v>
      </c>
      <c r="D540" s="30" t="n">
        <v>-485.15</v>
      </c>
      <c r="E540" s="30" t="n">
        <v>-485.15</v>
      </c>
      <c r="F540" s="30" t="n">
        <v>-485.15</v>
      </c>
      <c r="G540" s="30" t="n">
        <v>-485.15</v>
      </c>
      <c r="H540" s="30" t="n">
        <v>-485.15</v>
      </c>
      <c r="I540" s="30" t="n">
        <v>-485.15</v>
      </c>
      <c r="J540" s="30" t="n"/>
      <c r="K540" s="30" t="n">
        <v>-485.15</v>
      </c>
    </row>
    <row r="541">
      <c r="A541" t="inlineStr">
        <is>
          <t>75.6801004 · Gafas</t>
        </is>
      </c>
      <c r="B541" s="30" t="n">
        <v>-4322.16</v>
      </c>
      <c r="C541" s="30" t="n">
        <v>-4322.16</v>
      </c>
      <c r="D541" s="30" t="n">
        <v>-4322.16</v>
      </c>
      <c r="E541" s="30" t="n">
        <v>-4322.16</v>
      </c>
      <c r="F541" s="30" t="n">
        <v>-4322.16</v>
      </c>
      <c r="G541" s="30" t="n">
        <v>-4322.16</v>
      </c>
      <c r="H541" s="30" t="n">
        <v>-4322.16</v>
      </c>
      <c r="I541" s="30" t="n">
        <v>-4322.16</v>
      </c>
      <c r="J541" s="30" t="n"/>
      <c r="K541" s="30" t="n">
        <v>-4322.16</v>
      </c>
    </row>
    <row r="542">
      <c r="A542" t="inlineStr">
        <is>
          <t>75.6802001 · Libros</t>
        </is>
      </c>
      <c r="B542" s="30" t="n">
        <v>-9710.15</v>
      </c>
      <c r="C542" s="30" t="n">
        <v>-10485.48</v>
      </c>
      <c r="D542" s="30" t="n">
        <v>-10485.48</v>
      </c>
      <c r="E542" s="30" t="n">
        <v>-10485.48</v>
      </c>
      <c r="F542" s="30" t="n">
        <v>-10485.48</v>
      </c>
      <c r="G542" s="30" t="n">
        <v>-10485.48</v>
      </c>
      <c r="H542" s="30" t="n">
        <v>-10485.48</v>
      </c>
      <c r="I542" s="30" t="n">
        <v>-10485.48</v>
      </c>
      <c r="J542" s="30" t="n"/>
      <c r="K542" s="30" t="n">
        <v>-9360.15</v>
      </c>
    </row>
    <row r="543">
      <c r="A543" t="inlineStr">
        <is>
          <t>75.6802002 · Ambientación musical tiendas</t>
        </is>
      </c>
      <c r="B543" s="30" t="n">
        <v>0</v>
      </c>
      <c r="C543" s="30" t="n">
        <v>0</v>
      </c>
      <c r="D543" s="30" t="n">
        <v>0</v>
      </c>
      <c r="E543" s="30" t="n">
        <v>-12.99</v>
      </c>
      <c r="F543" s="30" t="n">
        <v>-12.99</v>
      </c>
      <c r="G543" s="30" t="n">
        <v>-12.99</v>
      </c>
      <c r="H543" s="30" t="n">
        <v>-12.99</v>
      </c>
      <c r="I543" s="30" t="n">
        <v>-12.99</v>
      </c>
      <c r="J543" s="30" t="n"/>
      <c r="K543" s="30" t="n">
        <v>0</v>
      </c>
    </row>
    <row r="544">
      <c r="A544" t="inlineStr">
        <is>
          <t>75.6904000 · Impresión de vallas</t>
        </is>
      </c>
      <c r="B544" s="30" t="n">
        <v>-9361.15</v>
      </c>
      <c r="C544" s="30" t="n">
        <v>-9741.15</v>
      </c>
      <c r="D544" s="30" t="n">
        <v>-9926.15</v>
      </c>
      <c r="E544" s="30" t="n">
        <v>-10939.46</v>
      </c>
      <c r="F544" s="30" t="n">
        <v>-11697.06</v>
      </c>
      <c r="G544" s="30" t="n">
        <v>-13852.86</v>
      </c>
      <c r="H544" s="30" t="n">
        <v>-13852.86</v>
      </c>
      <c r="I544" s="30" t="n">
        <v>-13852.86</v>
      </c>
      <c r="J544" s="30" t="n"/>
      <c r="K544" s="30" t="n">
        <v>-7619.49</v>
      </c>
    </row>
    <row r="545">
      <c r="A545" t="inlineStr">
        <is>
          <t>75.7204002 · Anuncios publicitarios</t>
        </is>
      </c>
      <c r="B545" s="30" t="n">
        <v>-46661.97</v>
      </c>
      <c r="C545" s="30" t="n">
        <v>-48953.95</v>
      </c>
      <c r="D545" s="30" t="n">
        <v>-51746.38</v>
      </c>
      <c r="E545" s="30" t="n">
        <v>-54657.77</v>
      </c>
      <c r="F545" s="30" t="n">
        <v>-60350.37</v>
      </c>
      <c r="G545" s="30" t="n">
        <v>-66972.62</v>
      </c>
      <c r="H545" s="30" t="n">
        <v>-71549.74000000001</v>
      </c>
      <c r="I545" s="30" t="n">
        <v>-79117.58</v>
      </c>
      <c r="J545" s="30" t="n"/>
      <c r="K545" s="30" t="n">
        <v>-44005.6</v>
      </c>
    </row>
    <row r="546">
      <c r="A546" t="inlineStr">
        <is>
          <t>76.5801004 · Servicios técnicos</t>
        </is>
      </c>
      <c r="B546" s="30" t="n">
        <v>-42894.04</v>
      </c>
      <c r="C546" s="30" t="n">
        <v>-43634.04</v>
      </c>
      <c r="D546" s="30" t="n">
        <v>-46087.14</v>
      </c>
      <c r="E546" s="30" t="n">
        <v>-46367.13</v>
      </c>
      <c r="F546" s="30" t="n">
        <v>-46367.13</v>
      </c>
      <c r="G546" s="30" t="n">
        <v>-46367.13</v>
      </c>
      <c r="H546" s="30" t="n">
        <v>-46891.01</v>
      </c>
      <c r="I546" s="30" t="n">
        <v>-46921.1</v>
      </c>
      <c r="J546" s="30" t="n"/>
      <c r="K546" s="30" t="n">
        <v>-42894.04</v>
      </c>
    </row>
    <row r="547">
      <c r="A547" t="inlineStr">
        <is>
          <t>76.6400003 · Dominios</t>
        </is>
      </c>
      <c r="B547" s="30" t="n">
        <v>0</v>
      </c>
      <c r="C547" s="30" t="n">
        <v>0</v>
      </c>
      <c r="D547" s="30" t="n">
        <v>0</v>
      </c>
      <c r="E547" s="30" t="n">
        <v>0</v>
      </c>
      <c r="F547" s="30" t="n">
        <v>-13.77</v>
      </c>
      <c r="G547" s="30" t="n">
        <v>-13.77</v>
      </c>
      <c r="H547" s="30" t="n">
        <v>-13.77</v>
      </c>
      <c r="I547" s="30" t="n">
        <v>-13.77</v>
      </c>
      <c r="J547" s="30" t="n"/>
      <c r="K547" s="30" t="n">
        <v>0</v>
      </c>
    </row>
    <row r="548">
      <c r="A548" t="inlineStr">
        <is>
          <t>76.6400004 · Almacenamiento virtual</t>
        </is>
      </c>
      <c r="B548" s="30" t="n">
        <v>-648.78</v>
      </c>
      <c r="C548" s="30" t="n">
        <v>-648.78</v>
      </c>
      <c r="D548" s="30" t="n">
        <v>-689.8</v>
      </c>
      <c r="E548" s="30" t="n">
        <v>-699.8</v>
      </c>
      <c r="F548" s="30" t="n">
        <v>-1264.22</v>
      </c>
      <c r="G548" s="30" t="n">
        <v>-1328.8</v>
      </c>
      <c r="H548" s="30" t="n">
        <v>-1747.27</v>
      </c>
      <c r="I548" s="30" t="n">
        <v>-2159.68</v>
      </c>
      <c r="J548" s="30" t="n"/>
      <c r="K548" s="30" t="n">
        <v>-648.78</v>
      </c>
    </row>
    <row r="549">
      <c r="A549" t="inlineStr">
        <is>
          <t>76.6502005 · Licencias de software</t>
        </is>
      </c>
      <c r="B549" s="30" t="n">
        <v>-12163.75</v>
      </c>
      <c r="C549" s="30" t="n">
        <v>-13138.91</v>
      </c>
      <c r="D549" s="30" t="n">
        <v>-14746.04</v>
      </c>
      <c r="E549" s="30" t="n">
        <v>-16144.47</v>
      </c>
      <c r="F549" s="30" t="n">
        <v>-17735.74</v>
      </c>
      <c r="G549" s="30" t="n">
        <v>-19316.21</v>
      </c>
      <c r="H549" s="30" t="n">
        <v>-22270.04</v>
      </c>
      <c r="I549" s="30" t="n">
        <v>-24691.17</v>
      </c>
      <c r="J549" s="30" t="n"/>
      <c r="K549" s="30" t="n">
        <v>-11498.94</v>
      </c>
    </row>
    <row r="550">
      <c r="A550" t="inlineStr">
        <is>
          <t>76.6502006 · Chatbot Servicio al cliente</t>
        </is>
      </c>
      <c r="B550" s="30" t="n">
        <v>-2375</v>
      </c>
      <c r="C550" s="30" t="n">
        <v>-2850</v>
      </c>
      <c r="D550" s="30" t="n">
        <v>-2850</v>
      </c>
      <c r="E550" s="30" t="n">
        <v>-3975</v>
      </c>
      <c r="F550" s="30" t="n">
        <v>-3975</v>
      </c>
      <c r="G550" s="30" t="n">
        <v>-3975</v>
      </c>
      <c r="H550" s="30" t="n">
        <v>-3975</v>
      </c>
      <c r="I550" s="30" t="n">
        <v>-3975</v>
      </c>
      <c r="J550" s="30" t="n"/>
      <c r="K550" s="30" t="n">
        <v>-1900</v>
      </c>
    </row>
    <row r="551">
      <c r="A551" t="inlineStr">
        <is>
          <t>7910001 · Operación / Deterioro de activos / Pérdidas esperadas</t>
        </is>
      </c>
      <c r="B551" s="30" t="n">
        <v>0</v>
      </c>
      <c r="C551" s="30" t="n">
        <v>0</v>
      </c>
      <c r="D551" s="30" t="n">
        <v>0</v>
      </c>
      <c r="E551" s="30" t="n">
        <v>0</v>
      </c>
      <c r="F551" s="30" t="n">
        <v>-6952.3</v>
      </c>
      <c r="G551" s="30" t="n">
        <v>-4975.41</v>
      </c>
      <c r="H551" s="30" t="n">
        <v>-4975.41</v>
      </c>
      <c r="I551" s="30" t="n">
        <v>-4924.59</v>
      </c>
      <c r="J551" s="30" t="n"/>
      <c r="K551" s="30" t="n">
        <v>0</v>
      </c>
    </row>
    <row r="552">
      <c r="A552" t="inlineStr">
        <is>
          <t>7920000 · Operación / Resultado por baja de activo / Otros</t>
        </is>
      </c>
      <c r="B552" s="30" t="n">
        <v>83.84999999999999</v>
      </c>
      <c r="C552" s="30" t="n">
        <v>83.84999999999999</v>
      </c>
      <c r="D552" s="30" t="n">
        <v>83.84999999999999</v>
      </c>
      <c r="E552" s="30" t="n">
        <v>83.84999999999999</v>
      </c>
      <c r="F552" s="30" t="n">
        <v>83.84999999999999</v>
      </c>
      <c r="G552" s="30" t="n">
        <v>83.84999999999999</v>
      </c>
      <c r="H552" s="30" t="n">
        <v>-2289.97</v>
      </c>
      <c r="I552" s="30" t="n">
        <v>-2289.97</v>
      </c>
      <c r="J552" s="30" t="n"/>
      <c r="K552" s="30" t="n">
        <v>83.84999999999999</v>
      </c>
    </row>
    <row r="553">
      <c r="A553" t="inlineStr">
        <is>
          <t>7940001 · Pérdida por diferencia de cambio</t>
        </is>
      </c>
      <c r="B553" s="30" t="n">
        <v>-600.21</v>
      </c>
      <c r="C553" s="30" t="n">
        <v>-938.38</v>
      </c>
      <c r="D553" s="30" t="n">
        <v>-972.6</v>
      </c>
      <c r="E553" s="30" t="n">
        <v>-1046.23</v>
      </c>
      <c r="F553" s="30" t="n">
        <v>-1061.51</v>
      </c>
      <c r="G553" s="30" t="n">
        <v>-1073.29</v>
      </c>
      <c r="H553" s="30" t="n">
        <v>-1132.71</v>
      </c>
      <c r="I553" s="30" t="n">
        <v>-1152.1</v>
      </c>
      <c r="J553" s="30" t="n"/>
      <c r="K553" s="30" t="n">
        <v>-395.3</v>
      </c>
    </row>
    <row r="554">
      <c r="A554" t="inlineStr">
        <is>
          <t>7940002 · Ganancia por diferencia de cambio</t>
        </is>
      </c>
      <c r="B554" s="30" t="n">
        <v>82.23999999999999</v>
      </c>
      <c r="C554" s="30" t="n">
        <v>82.23999999999999</v>
      </c>
      <c r="D554" s="30" t="n">
        <v>82.23999999999999</v>
      </c>
      <c r="E554" s="30" t="n">
        <v>86.79000000000001</v>
      </c>
      <c r="F554" s="30" t="n">
        <v>100.1</v>
      </c>
      <c r="G554" s="30" t="n">
        <v>102.73</v>
      </c>
      <c r="H554" s="30" t="n">
        <v>118.84</v>
      </c>
      <c r="I554" s="30" t="n">
        <v>128.6</v>
      </c>
      <c r="J554" s="30" t="n"/>
      <c r="K554" s="30" t="n">
        <v>80.22</v>
      </c>
    </row>
    <row r="555">
      <c r="A555" t="inlineStr">
        <is>
          <t>7950000 · Interest earned, obtained, perceived</t>
        </is>
      </c>
      <c r="B555" s="30" t="n">
        <v>1004.12</v>
      </c>
      <c r="C555" s="30" t="n">
        <v>1041.34</v>
      </c>
      <c r="D555" s="30" t="n">
        <v>1076.02</v>
      </c>
      <c r="E555" s="30" t="n">
        <v>1087.15</v>
      </c>
      <c r="F555" s="30" t="n">
        <v>1104.69</v>
      </c>
      <c r="G555" s="30" t="n">
        <v>1128.89</v>
      </c>
      <c r="H555" s="30" t="n">
        <v>1140.54</v>
      </c>
      <c r="I555" s="30" t="n">
        <v>1150.15</v>
      </c>
      <c r="J555" s="30" t="n"/>
      <c r="K555" s="30" t="n">
        <v>993.22</v>
      </c>
    </row>
    <row r="556">
      <c r="A556" t="inlineStr">
        <is>
          <t>81.10.0 · Inversión / Intereses</t>
        </is>
      </c>
      <c r="B556" s="30" t="n">
        <v>7749.7</v>
      </c>
      <c r="C556" s="30" t="n">
        <v>7749.7</v>
      </c>
      <c r="D556" s="30" t="n">
        <v>7749.7</v>
      </c>
      <c r="E556" s="30" t="n">
        <v>7749.7</v>
      </c>
      <c r="F556" s="30" t="n">
        <v>7749.7</v>
      </c>
      <c r="G556" s="30" t="n">
        <v>7749.7</v>
      </c>
      <c r="H556" s="30" t="n">
        <v>7749.7</v>
      </c>
      <c r="I556" s="30" t="n">
        <v>7749.7</v>
      </c>
      <c r="J556" s="30" t="n"/>
      <c r="K556" s="30" t="n">
        <v>7749.7</v>
      </c>
    </row>
    <row r="557">
      <c r="A557" t="inlineStr">
        <is>
          <t>82.01.0 · Financiación / FECI</t>
        </is>
      </c>
      <c r="B557" s="30" t="n">
        <v>-5.47</v>
      </c>
      <c r="C557" s="30" t="n">
        <v>-12.13</v>
      </c>
      <c r="D557" s="30" t="n">
        <v>-171.61</v>
      </c>
      <c r="E557" s="30" t="n">
        <v>-180.18</v>
      </c>
      <c r="F557" s="30" t="n">
        <v>-203.37</v>
      </c>
      <c r="G557" s="30" t="n">
        <v>-240.85</v>
      </c>
      <c r="H557" s="30" t="n">
        <v>-249.1</v>
      </c>
      <c r="I557" s="30" t="n">
        <v>-258.09</v>
      </c>
      <c r="J557" s="30" t="n"/>
      <c r="K557" s="30" t="n">
        <v>0</v>
      </c>
    </row>
    <row r="558">
      <c r="A558" t="inlineStr">
        <is>
          <t>82.02.0 · Financiación / Intereses bancarios</t>
        </is>
      </c>
      <c r="B558" s="30" t="n">
        <v>-602.3</v>
      </c>
      <c r="C558" s="30" t="n">
        <v>-903.65</v>
      </c>
      <c r="D558" s="30" t="n">
        <v>-1095.42</v>
      </c>
      <c r="E558" s="30" t="n">
        <v>-1095.42</v>
      </c>
      <c r="F558" s="30" t="n">
        <v>-1605.41</v>
      </c>
      <c r="G558" s="30" t="n">
        <v>-1961.11</v>
      </c>
      <c r="H558" s="30" t="n">
        <v>-2197.62</v>
      </c>
      <c r="I558" s="30" t="n">
        <v>-2557.62</v>
      </c>
      <c r="J558" s="30" t="n"/>
      <c r="K558" s="30" t="n">
        <v>-393.31</v>
      </c>
    </row>
    <row r="559">
      <c r="A559" t="inlineStr">
        <is>
          <t>82.05.0 · Financiación / Cargos financieros</t>
        </is>
      </c>
      <c r="B559" s="30" t="n">
        <v>-193.14</v>
      </c>
      <c r="C559" s="30" t="n">
        <v>-218.35</v>
      </c>
      <c r="D559" s="30" t="n">
        <v>-218.35</v>
      </c>
      <c r="E559" s="30" t="n">
        <v>-218.35</v>
      </c>
      <c r="F559" s="30" t="n">
        <v>-218.35</v>
      </c>
      <c r="G559" s="30" t="n">
        <v>-218.35</v>
      </c>
      <c r="H559" s="30" t="n">
        <v>-218.35</v>
      </c>
      <c r="I559" s="30" t="n">
        <v>-218.35</v>
      </c>
      <c r="J559" s="30" t="n"/>
      <c r="K559" s="30" t="n">
        <v>-193.14</v>
      </c>
    </row>
    <row r="560">
      <c r="A560" t="inlineStr">
        <is>
          <t>82.06.0 · Financiación / Intereses comerciales</t>
        </is>
      </c>
      <c r="B560" s="30" t="n">
        <v>-5517.19</v>
      </c>
      <c r="C560" s="30" t="n">
        <v>-5517.19</v>
      </c>
      <c r="D560" s="30" t="n">
        <v>-5517.19</v>
      </c>
      <c r="E560" s="30" t="n">
        <v>-5517.19</v>
      </c>
      <c r="F560" s="30" t="n">
        <v>-5517.19</v>
      </c>
      <c r="G560" s="30" t="n">
        <v>-5517.19</v>
      </c>
      <c r="H560" s="30" t="n">
        <v>-5517.19</v>
      </c>
      <c r="I560" s="30" t="n">
        <v>-5517.19</v>
      </c>
      <c r="J560" s="30" t="n"/>
      <c r="K560" s="30" t="n">
        <v>-4266.27</v>
      </c>
    </row>
    <row r="561">
      <c r="A561" t="inlineStr">
        <is>
          <t>82.10.0 · Financiación / Costos de transacción</t>
        </is>
      </c>
      <c r="B561" s="30" t="n">
        <v>-40.52</v>
      </c>
      <c r="C561" s="30" t="n">
        <v>-40.52</v>
      </c>
      <c r="D561" s="30" t="n">
        <v>-40.52</v>
      </c>
      <c r="E561" s="30" t="n">
        <v>-40.52</v>
      </c>
      <c r="F561" s="30" t="n">
        <v>-40.52</v>
      </c>
      <c r="G561" s="30" t="n">
        <v>-40.52</v>
      </c>
      <c r="H561" s="30" t="n">
        <v>-40.52</v>
      </c>
      <c r="I561" s="30" t="n">
        <v>-40.52</v>
      </c>
      <c r="J561" s="30" t="n"/>
      <c r="K561" s="30" t="n">
        <v>-40.52</v>
      </c>
    </row>
    <row r="562">
      <c r="A562" t="inlineStr">
        <is>
          <t>83.01.2 · Gasto por Impuesto Sobre la Renta</t>
        </is>
      </c>
      <c r="B562" s="30" t="n">
        <v>-7.01</v>
      </c>
      <c r="C562" s="30" t="n">
        <v>-7.01</v>
      </c>
      <c r="D562" s="30" t="n">
        <v>-7.01</v>
      </c>
      <c r="E562" s="30" t="n">
        <v>-7.01</v>
      </c>
      <c r="F562" s="30" t="n">
        <v>-7.01</v>
      </c>
      <c r="G562" s="30" t="n">
        <v>-7.01</v>
      </c>
      <c r="H562" s="30" t="n">
        <v>-7.01</v>
      </c>
      <c r="I562" s="30" t="n">
        <v>-7.01</v>
      </c>
      <c r="J562" s="30" t="n"/>
      <c r="K562" s="30" t="n">
        <v>-7.01</v>
      </c>
    </row>
    <row r="563">
      <c r="A563" t="inlineStr">
        <is>
          <t>83.02.1 · Ingreso por Impuesto Sobre la Renta diferido</t>
        </is>
      </c>
      <c r="B563" s="30" t="n">
        <v>38339.82</v>
      </c>
      <c r="C563" s="30" t="n">
        <v>38339.82</v>
      </c>
      <c r="D563" s="30" t="n">
        <v>38339.82</v>
      </c>
      <c r="E563" s="30" t="n">
        <v>38339.82</v>
      </c>
      <c r="F563" s="30" t="n">
        <v>38339.82</v>
      </c>
      <c r="G563" s="30" t="n">
        <v>38339.82</v>
      </c>
      <c r="H563" s="30" t="n">
        <v>38339.82</v>
      </c>
      <c r="I563" s="30" t="n">
        <v>38339.82</v>
      </c>
      <c r="J563" s="30" t="n"/>
      <c r="K563" s="30" t="n">
        <v>38339.82</v>
      </c>
    </row>
    <row r="564">
      <c r="A564" t="inlineStr">
        <is>
          <t>83.02.2 · Gasto por Impuesto Sobre la Renta diferido</t>
        </is>
      </c>
      <c r="B564" s="30" t="n">
        <v>-38339.82</v>
      </c>
      <c r="C564" s="30" t="n">
        <v>-38339.82</v>
      </c>
      <c r="D564" s="30" t="n">
        <v>-38339.82</v>
      </c>
      <c r="E564" s="30" t="n">
        <v>-38339.82</v>
      </c>
      <c r="F564" s="30" t="n">
        <v>-38339.82</v>
      </c>
      <c r="G564" s="30" t="n">
        <v>-38339.82</v>
      </c>
      <c r="H564" s="30" t="n">
        <v>-38339.82</v>
      </c>
      <c r="I564" s="30" t="n">
        <v>-38339.82</v>
      </c>
      <c r="J564" s="30" t="n"/>
      <c r="K564" s="30" t="n">
        <v>-38339.82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2026-09-02T09:51:18Z</dcterms:created>
  <dcterms:modified xmlns:dcterms="http://purl.org/dc/terms/" xmlns:xsi="http://www.w3.org/2001/XMLSchema-instance" xsi:type="dcterms:W3CDTF">2026-09-14T08:52:16Z</dcterms:modified>
</cp:coreProperties>
</file>