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EEFF" sheetId="1" state="visible" r:id="rId3"/>
    <sheet name="P&amp;G tienda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<sst xmlns="http://schemas.openxmlformats.org/spreadsheetml/2006/main" count="314" uniqueCount="170">
  <si>
    <t xml:space="preserve">OKIO VISION — ESTADOS FINANCIEROS (EEFF) · ene-26 a sep-26</t>
  </si>
  <si>
    <t xml:space="preserve">Generado 2026-10-08 · USD · real desde Odoo (todos los meses recalculados en vivo) · P&amp;G de gestión · EBITDA por capa: Tiendas limpio → Corporativo (normalizado) → One-offs → Contable</t>
  </si>
  <si>
    <t xml:space="preserve">Sep-26 actualizado 8-oct: ventas cerradas y tarjetas conciliadas al 30-sep · pueden faltar facturas de laboratorio tardías</t>
  </si>
  <si>
    <t xml:space="preserve">1 · ESTADO DE RESULTADOS (P&amp;G MENSUAL)</t>
  </si>
  <si>
    <t xml:space="preserve">Línea (USD)</t>
  </si>
  <si>
    <t xml:space="preserve">ene-26</t>
  </si>
  <si>
    <t xml:space="preserve">feb-26</t>
  </si>
  <si>
    <t xml:space="preserve">mar-26</t>
  </si>
  <si>
    <t xml:space="preserve">abr-26</t>
  </si>
  <si>
    <t xml:space="preserve">may-26</t>
  </si>
  <si>
    <t xml:space="preserve">jun-26</t>
  </si>
  <si>
    <t xml:space="preserve">jul-26</t>
  </si>
  <si>
    <t xml:space="preserve">ago-26</t>
  </si>
  <si>
    <t xml:space="preserve">sep-26</t>
  </si>
  <si>
    <t xml:space="preserve">YTD-26</t>
  </si>
  <si>
    <t xml:space="preserve">FY-25</t>
  </si>
  <si>
    <t xml:space="preserve">Ventas brutas</t>
  </si>
  <si>
    <t xml:space="preserve">(-) Descuentos reales</t>
  </si>
  <si>
    <t xml:space="preserve">  (memo) Regalos 2X/100% (ya en COGS)</t>
  </si>
  <si>
    <t xml:space="preserve">VENTA NETA</t>
  </si>
  <si>
    <t xml:space="preserve">(-) COGS</t>
  </si>
  <si>
    <t xml:space="preserve">(-) Ajuste inventario</t>
  </si>
  <si>
    <t xml:space="preserve">UTILIDAD BRUTA</t>
  </si>
  <si>
    <t xml:space="preserve">Margen bruto %</t>
  </si>
  <si>
    <t xml:space="preserve">OPEX TIENDAS SIN ONE-OFFS</t>
  </si>
  <si>
    <t xml:space="preserve">  (-) Nómina tiendas (sin one-offs)</t>
  </si>
  <si>
    <t xml:space="preserve">  (-) Alquileres tiendas</t>
  </si>
  <si>
    <t xml:space="preserve">  (-) Otros gastos tiendas</t>
  </si>
  <si>
    <t xml:space="preserve">TOTAL OpEx TIENDAS (sin one-offs)</t>
  </si>
  <si>
    <t xml:space="preserve">EBITDA TIENDAS</t>
  </si>
  <si>
    <t xml:space="preserve">OPEX CORPORATIVO SIN ONE-OFFS</t>
  </si>
  <si>
    <t xml:space="preserve">  (-) Nómina corporativa (sin one-offs)</t>
  </si>
  <si>
    <t xml:space="preserve">  (-) Marketing</t>
  </si>
  <si>
    <t xml:space="preserve">  (-) Tecnología</t>
  </si>
  <si>
    <t xml:space="preserve">  (-) Servicios y honorarios (sin one-offs)</t>
  </si>
  <si>
    <t xml:space="preserve">  (-) Otros corporativo (sin one-offs)</t>
  </si>
  <si>
    <t xml:space="preserve">TOTAL OpEx CORPORATIVO (sin one-offs)</t>
  </si>
  <si>
    <t xml:space="preserve">EBITDA CORPORATIVO (normalizado)</t>
  </si>
  <si>
    <t xml:space="preserve">(±) One-offs (detalle en sección 4)</t>
  </si>
  <si>
    <t xml:space="preserve">EBITDA (contable) = EBITDA corporativo + one-offs</t>
  </si>
  <si>
    <t xml:space="preserve">(-) D&amp;A</t>
  </si>
  <si>
    <t xml:space="preserve">(-) Financiamiento</t>
  </si>
  <si>
    <t xml:space="preserve">RESULTADO NETO</t>
  </si>
  <si>
    <t xml:space="preserve">2 · BALANCE GENERAL (saldo acumulado a fin de mes)</t>
  </si>
  <si>
    <t xml:space="preserve">Cuenta (USD) · FY-25 = cierre dic-25</t>
  </si>
  <si>
    <t xml:space="preserve">ACTIVOS</t>
  </si>
  <si>
    <t xml:space="preserve">  Efectivo y equivalentes</t>
  </si>
  <si>
    <t xml:space="preserve">  Cuentas por cobrar, neto</t>
  </si>
  <si>
    <t xml:space="preserve">  Inventarios</t>
  </si>
  <si>
    <t xml:space="preserve">  Anticipos y créditos fiscales</t>
  </si>
  <si>
    <t xml:space="preserve">  Inversiones financieras</t>
  </si>
  <si>
    <t xml:space="preserve">  Propiedad, planta y equipo, neto</t>
  </si>
  <si>
    <t xml:space="preserve">  Activos intangibles, neto</t>
  </si>
  <si>
    <t xml:space="preserve">  Otros activos</t>
  </si>
  <si>
    <t xml:space="preserve">TOTAL ACTIVOS</t>
  </si>
  <si>
    <t xml:space="preserve">PASIVOS</t>
  </si>
  <si>
    <t xml:space="preserve">  CxP proveedores</t>
  </si>
  <si>
    <t xml:space="preserve">  Obligaciones laborales</t>
  </si>
  <si>
    <t xml:space="preserve">  Obligaciones financieras</t>
  </si>
  <si>
    <t xml:space="preserve">  Impuestos por pagar</t>
  </si>
  <si>
    <t xml:space="preserve">  Anticipos recibidos de clientes</t>
  </si>
  <si>
    <t xml:space="preserve">  Otros pasivos</t>
  </si>
  <si>
    <t xml:space="preserve">TOTAL PASIVOS</t>
  </si>
  <si>
    <t xml:space="preserve">PATRIMONIO</t>
  </si>
  <si>
    <t xml:space="preserve">  Capital aportado</t>
  </si>
  <si>
    <t xml:space="preserve">  Resultado / Pérdidas acumuladas</t>
  </si>
  <si>
    <t xml:space="preserve">  Otros patrimonio</t>
  </si>
  <si>
    <t xml:space="preserve">TOTAL PATRIMONIO</t>
  </si>
  <si>
    <t xml:space="preserve">TOTAL PASIVO + PATRIMONIO</t>
  </si>
  <si>
    <t xml:space="preserve">3 · FLUJO DE CAJA (método indirecto) — utilidad neta del P&amp;G + variaciones del balance (todo formulado)</t>
  </si>
  <si>
    <t xml:space="preserve">Concepto (USD)</t>
  </si>
  <si>
    <t xml:space="preserve">Caja inicial</t>
  </si>
  <si>
    <t xml:space="preserve">Utilidad neta (= Resultado neto del P&amp;G, sección 1)</t>
  </si>
  <si>
    <t xml:space="preserve">  (±) Partidas fuera del P&amp;G de gestión (impuesto de renta, arrendamientos)</t>
  </si>
  <si>
    <t xml:space="preserve">  (+) Depreciación y amortización</t>
  </si>
  <si>
    <t xml:space="preserve">  (±) Cuentas por cobrar</t>
  </si>
  <si>
    <t xml:space="preserve">  (±) Inventarios</t>
  </si>
  <si>
    <t xml:space="preserve">  (±) Anticipos y créditos fiscales</t>
  </si>
  <si>
    <t xml:space="preserve">  (±) CxP proveedores</t>
  </si>
  <si>
    <t xml:space="preserve">  (±) Impuestos por pagar</t>
  </si>
  <si>
    <t xml:space="preserve">  (±) Obligaciones laborales</t>
  </si>
  <si>
    <t xml:space="preserve">  (±) Anticipos de clientes</t>
  </si>
  <si>
    <t xml:space="preserve">  (±) Otros capital de trabajo</t>
  </si>
  <si>
    <t xml:space="preserve">FLUJO DE OPERACIÓN</t>
  </si>
  <si>
    <t xml:space="preserve">  (±) Capex (PP&amp;E, anticipos de obra y CxP de obra)</t>
  </si>
  <si>
    <t xml:space="preserve">  (±) Intangibles</t>
  </si>
  <si>
    <t xml:space="preserve">  (±) Inversiones financieras</t>
  </si>
  <si>
    <t xml:space="preserve">FLUJO DE INVERSIÓN</t>
  </si>
  <si>
    <t xml:space="preserve">  (±) Obligaciones financieras</t>
  </si>
  <si>
    <t xml:space="preserve">  (±) Aportes de capital</t>
  </si>
  <si>
    <t xml:space="preserve">  (±) Ajustes a patrimonio (no-cash: castigos a patrimonio, etc.)</t>
  </si>
  <si>
    <t xml:space="preserve">FLUJO DE FINANCIAMIENTO</t>
  </si>
  <si>
    <t xml:space="preserve">Δ CAJA DEL MES</t>
  </si>
  <si>
    <t xml:space="preserve">Caja final</t>
  </si>
  <si>
    <t xml:space="preserve">Efectivo y equivalentes del balance (sección 2)</t>
  </si>
  <si>
    <t xml:space="preserve">4 · ONE-OFFS (detalle de la línea del P&amp;G)</t>
  </si>
  <si>
    <t xml:space="preserve">One-off (USD)</t>
  </si>
  <si>
    <t xml:space="preserve">  Bono en acciones CEO (mar)</t>
  </si>
  <si>
    <t xml:space="preserve">  Provisiones sobre bono (mar)</t>
  </si>
  <si>
    <t xml:space="preserve">  Créditos renuncia CFO (jul)</t>
  </si>
  <si>
    <t xml:space="preserve">  Viáticos Silmo</t>
  </si>
  <si>
    <t xml:space="preserve">  Refuerzo tiendas por décimo (ago)</t>
  </si>
  <si>
    <t xml:space="preserve">TOTAL ONE-OFFS (= línea One-offs del P&amp;G)</t>
  </si>
  <si>
    <t xml:space="preserve">OKIO · P&amp;G por tienda y canal, may-24 a sep-26 (USD, vista de gestión, EBITDA contable)</t>
  </si>
  <si>
    <t xml:space="preserve">Ventas brutas sin ITBMS. Margen y EBITDA % sobre venta neta.</t>
  </si>
  <si>
    <t xml:space="preserve">Resumen</t>
  </si>
  <si>
    <t xml:space="preserve">FY-24</t>
  </si>
  <si>
    <t xml:space="preserve">Total histórico</t>
  </si>
  <si>
    <t xml:space="preserve">Tienda / canal</t>
  </si>
  <si>
    <t xml:space="preserve">Venta bruta</t>
  </si>
  <si>
    <t xml:space="preserve">Venta neta</t>
  </si>
  <si>
    <t xml:space="preserve">EBITDA</t>
  </si>
  <si>
    <t xml:space="preserve">EBITDA %</t>
  </si>
  <si>
    <t xml:space="preserve">Plaza New York</t>
  </si>
  <si>
    <t xml:space="preserve">Brisas Capital</t>
  </si>
  <si>
    <t xml:space="preserve">Costa del Este</t>
  </si>
  <si>
    <t xml:space="preserve">Albrook</t>
  </si>
  <si>
    <t xml:space="preserve">Jornadas (Panamá + Colombia)</t>
  </si>
  <si>
    <t xml:space="preserve">Online</t>
  </si>
  <si>
    <t xml:space="preserve">Total tiendas y canales</t>
  </si>
  <si>
    <t xml:space="preserve">Corporativo</t>
  </si>
  <si>
    <t xml:space="preserve">EBITDA contable compañía</t>
  </si>
  <si>
    <t xml:space="preserve">USD</t>
  </si>
  <si>
    <t xml:space="preserve">may-24</t>
  </si>
  <si>
    <t xml:space="preserve">jun-24</t>
  </si>
  <si>
    <t xml:space="preserve">jul-24</t>
  </si>
  <si>
    <t xml:space="preserve">ago-24</t>
  </si>
  <si>
    <t xml:space="preserve">sep-24</t>
  </si>
  <si>
    <t xml:space="preserve">oct-24</t>
  </si>
  <si>
    <t xml:space="preserve">nov-24</t>
  </si>
  <si>
    <t xml:space="preserve">dic-24</t>
  </si>
  <si>
    <t xml:space="preserve">ene-25</t>
  </si>
  <si>
    <t xml:space="preserve">feb-25</t>
  </si>
  <si>
    <t xml:space="preserve">mar-25</t>
  </si>
  <si>
    <t xml:space="preserve">abr-25</t>
  </si>
  <si>
    <t xml:space="preserve">may-25</t>
  </si>
  <si>
    <t xml:space="preserve">jun-25</t>
  </si>
  <si>
    <t xml:space="preserve">jul-25</t>
  </si>
  <si>
    <t xml:space="preserve">ago-25</t>
  </si>
  <si>
    <t xml:space="preserve">sep-25</t>
  </si>
  <si>
    <t xml:space="preserve">oct-25</t>
  </si>
  <si>
    <t xml:space="preserve">nov-25</t>
  </si>
  <si>
    <t xml:space="preserve">dic-25</t>
  </si>
  <si>
    <t xml:space="preserve">Venta bruta (sin ITBMS)</t>
  </si>
  <si>
    <t xml:space="preserve">(−) Descuentos</t>
  </si>
  <si>
    <t xml:space="preserve">(−) Costo de venta (laboratorio, monturas, lentes de contacto, ajustes de inventario)</t>
  </si>
  <si>
    <t xml:space="preserve">Utilidad bruta</t>
  </si>
  <si>
    <t xml:space="preserve">(−) Nómina</t>
  </si>
  <si>
    <t xml:space="preserve">(−) Alquiler y mantenimiento</t>
  </si>
  <si>
    <t xml:space="preserve">(−) Otros gastos (servicios, caja, suministros)</t>
  </si>
  <si>
    <t xml:space="preserve">EBITDA % de la venta neta</t>
  </si>
  <si>
    <t xml:space="preserve">(−) Depreciación y amortización</t>
  </si>
  <si>
    <t xml:space="preserve">Resultado después de D&amp;A</t>
  </si>
  <si>
    <t xml:space="preserve">EBITDA tiendas y canales</t>
  </si>
  <si>
    <t xml:space="preserve">D&amp;A tiendas</t>
  </si>
  <si>
    <t xml:space="preserve">(−) One-offs de tiendas que el EEFF excluye (ej. refuerzo por décimo)</t>
  </si>
  <si>
    <t xml:space="preserve">EBITDA tiendas sin one-offs (= EBITDA TIENDAS del EEFF)</t>
  </si>
  <si>
    <t xml:space="preserve">Ventas y costo no asignables a tienda</t>
  </si>
  <si>
    <t xml:space="preserve">(−) Nómina corporativa</t>
  </si>
  <si>
    <t xml:space="preserve">(−) Marketing y pauta</t>
  </si>
  <si>
    <t xml:space="preserve">(−) Tecnología</t>
  </si>
  <si>
    <t xml:space="preserve">(−) Servicios y honorarios</t>
  </si>
  <si>
    <t xml:space="preserve">(−) Alquiler y otros corporativos</t>
  </si>
  <si>
    <t xml:space="preserve">EBITDA corporativo</t>
  </si>
  <si>
    <t xml:space="preserve">(−) D&amp;A corporativa</t>
  </si>
  <si>
    <t xml:space="preserve">Total compañía</t>
  </si>
  <si>
    <t xml:space="preserve">EBITDA contable (tiendas + corporativo)</t>
  </si>
  <si>
    <t xml:space="preserve">(−) D&amp;A</t>
  </si>
  <si>
    <t xml:space="preserve">(−) Financieros (incluye comisiones de tarjeta)</t>
  </si>
  <si>
    <t xml:space="preserve">Resultado neto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</si>
</sst>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;\(#,##0\)"/>
    <numFmt numFmtId="166" formatCode="0.0%"/>
    <numFmt numFmtId="167" formatCode="#,##0;\(#,##0\);\-"/>
    <numFmt numFmtId="168" formatCode="0.0%;\(0.0%\);\-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Calibri"/>
      <family val="0"/>
      <charset val="1"/>
    </font>
    <font>
      <sz val="10"/>
      <name val="Calibri"/>
      <family val="0"/>
      <charset val="1"/>
    </font>
    <font>
      <sz val="10"/>
      <color rgb="FF666666"/>
      <name val="Calibri"/>
      <family val="0"/>
      <charset val="1"/>
    </font>
    <font>
      <sz val="10"/>
      <color rgb="FFB5523A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0"/>
      <name val="Calibri"/>
      <family val="0"/>
      <charset val="1"/>
    </font>
    <font>
      <b val="true"/>
      <sz val="10"/>
      <color rgb="FFB5523A"/>
      <name val="Calibri"/>
      <family val="0"/>
      <charset val="1"/>
    </font>
    <font>
      <i val="true"/>
      <sz val="9"/>
      <color rgb="FF666666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B5523A"/>
        <bgColor rgb="FF993366"/>
      </patternFill>
    </fill>
    <fill>
      <patternFill patternType="solid">
        <fgColor rgb="FFF3E3DC"/>
        <bgColor rgb="FFEEF3EA"/>
      </patternFill>
    </fill>
    <fill>
      <patternFill patternType="solid">
        <fgColor rgb="FFEEF3EA"/>
        <bgColor rgb="FFF3E3DC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9B8B0"/>
      </bottom>
      <diagonal/>
    </border>
    <border diagonalUp="false" diagonalDown="false">
      <left/>
      <right/>
      <top style="thin">
        <color rgb="FFC9B8B0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9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7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9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B8B0"/>
      <rgbColor rgb="FF808080"/>
      <rgbColor rgb="FF9999FF"/>
      <rgbColor rgb="FFB5523A"/>
      <rgbColor rgb="FFEEF3E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3E3DC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2"/>
    <col collapsed="false" customWidth="true" hidden="false" outlineLevel="0" max="12" min="2" style="1" width="12.5"/>
  </cols>
  <sheetData>
    <row r="1" customFormat="false" ht="15" hidden="false" customHeight="true" outlineLevel="0" collapsed="false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customFormat="false" ht="15" hidden="false" customHeight="true" outlineLevel="0" collapsed="false">
      <c r="A2" s="4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Format="false" ht="15" hidden="false" customHeight="true" outlineLevel="0" collapsed="false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customFormat="false" ht="15" hidden="false" customHeight="true" outlineLevel="0" collapsed="false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customFormat="false" ht="15" hidden="false" customHeight="true" outlineLevel="0" collapsed="false">
      <c r="A5" s="6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customFormat="false" ht="15" hidden="false" customHeight="true" outlineLevel="0" collapsed="false">
      <c r="A6" s="8" t="s">
        <v>4</v>
      </c>
      <c r="B6" s="9" t="s">
        <v>5</v>
      </c>
      <c r="C6" s="9" t="s">
        <v>6</v>
      </c>
      <c r="D6" s="9" t="s">
        <v>7</v>
      </c>
      <c r="E6" s="9" t="s">
        <v>8</v>
      </c>
      <c r="F6" s="9" t="s">
        <v>9</v>
      </c>
      <c r="G6" s="9" t="s">
        <v>10</v>
      </c>
      <c r="H6" s="9" t="s">
        <v>11</v>
      </c>
      <c r="I6" s="9" t="s">
        <v>12</v>
      </c>
      <c r="J6" s="9" t="s">
        <v>13</v>
      </c>
      <c r="K6" s="9" t="s">
        <v>14</v>
      </c>
      <c r="L6" s="9" t="s">
        <v>15</v>
      </c>
    </row>
    <row r="7" customFormat="false" ht="15" hidden="false" customHeight="true" outlineLevel="0" collapsed="false">
      <c r="A7" s="3" t="s">
        <v>16</v>
      </c>
      <c r="B7" s="10" t="n">
        <v>55876.98</v>
      </c>
      <c r="C7" s="10" t="n">
        <v>55564.7</v>
      </c>
      <c r="D7" s="10" t="n">
        <v>51452.64</v>
      </c>
      <c r="E7" s="10" t="n">
        <v>56089.3</v>
      </c>
      <c r="F7" s="10" t="n">
        <v>57868.78</v>
      </c>
      <c r="G7" s="10" t="n">
        <v>50692.17</v>
      </c>
      <c r="H7" s="10" t="n">
        <v>68327.13</v>
      </c>
      <c r="I7" s="10" t="n">
        <v>83843.68</v>
      </c>
      <c r="J7" s="10" t="n">
        <v>58154.54</v>
      </c>
      <c r="K7" s="10" t="n">
        <f aca="false">SUM(B7:J7)</f>
        <v>537869.92</v>
      </c>
      <c r="L7" s="10" t="n">
        <v>393537.43</v>
      </c>
    </row>
    <row r="8" customFormat="false" ht="15" hidden="false" customHeight="true" outlineLevel="0" collapsed="false">
      <c r="A8" s="3" t="s">
        <v>17</v>
      </c>
      <c r="B8" s="10" t="n">
        <v>-1223.39</v>
      </c>
      <c r="C8" s="10" t="n">
        <v>-1968.55</v>
      </c>
      <c r="D8" s="10" t="n">
        <v>-3292.68</v>
      </c>
      <c r="E8" s="10" t="n">
        <v>-3017.39</v>
      </c>
      <c r="F8" s="10" t="n">
        <v>-3915.83</v>
      </c>
      <c r="G8" s="10" t="n">
        <v>-4324.69</v>
      </c>
      <c r="H8" s="10" t="n">
        <v>-5322.38</v>
      </c>
      <c r="I8" s="10" t="n">
        <v>-5781.4</v>
      </c>
      <c r="J8" s="10" t="n">
        <v>-2985.72</v>
      </c>
      <c r="K8" s="10" t="n">
        <f aca="false">SUM(B8:J8)</f>
        <v>-31832.03</v>
      </c>
      <c r="L8" s="10" t="n">
        <v>-32159.24</v>
      </c>
    </row>
    <row r="9" customFormat="false" ht="15" hidden="false" customHeight="true" outlineLevel="0" collapsed="false">
      <c r="A9" s="3" t="s">
        <v>18</v>
      </c>
      <c r="B9" s="10" t="n">
        <v>0</v>
      </c>
      <c r="C9" s="10" t="n">
        <v>-24034.98</v>
      </c>
      <c r="D9" s="10" t="n">
        <v>-2280</v>
      </c>
      <c r="E9" s="10" t="n">
        <v>-95</v>
      </c>
      <c r="F9" s="10" t="n">
        <v>-95</v>
      </c>
      <c r="G9" s="10" t="n">
        <v>0</v>
      </c>
      <c r="H9" s="10" t="n">
        <v>0</v>
      </c>
      <c r="I9" s="10" t="n">
        <v>95</v>
      </c>
      <c r="J9" s="10" t="n">
        <v>-85.9</v>
      </c>
      <c r="K9" s="10" t="n">
        <f aca="false">SUM(B9:J9)</f>
        <v>-26495.88</v>
      </c>
      <c r="L9" s="10" t="n">
        <v>-2247.46</v>
      </c>
    </row>
    <row r="10" customFormat="false" ht="15" hidden="false" customHeight="true" outlineLevel="0" collapsed="false">
      <c r="A10" s="11" t="s">
        <v>19</v>
      </c>
      <c r="B10" s="12" t="n">
        <f aca="false">B7+B8</f>
        <v>54653.59</v>
      </c>
      <c r="C10" s="12" t="n">
        <f aca="false">C7+C8</f>
        <v>53596.15</v>
      </c>
      <c r="D10" s="12" t="n">
        <f aca="false">D7+D8</f>
        <v>48159.96</v>
      </c>
      <c r="E10" s="12" t="n">
        <f aca="false">E7+E8</f>
        <v>53071.91</v>
      </c>
      <c r="F10" s="12" t="n">
        <f aca="false">F7+F8</f>
        <v>53952.95</v>
      </c>
      <c r="G10" s="12" t="n">
        <f aca="false">G7+G8</f>
        <v>46367.48</v>
      </c>
      <c r="H10" s="12" t="n">
        <f aca="false">H7+H8</f>
        <v>63004.75</v>
      </c>
      <c r="I10" s="12" t="n">
        <f aca="false">I7+I8</f>
        <v>78062.28</v>
      </c>
      <c r="J10" s="12" t="n">
        <f aca="false">J7+J8</f>
        <v>55168.82</v>
      </c>
      <c r="K10" s="12" t="n">
        <f aca="false">SUM(B10:J10)</f>
        <v>506037.89</v>
      </c>
      <c r="L10" s="12" t="n">
        <f aca="false">L7+L8</f>
        <v>361378.19</v>
      </c>
    </row>
    <row r="11" customFormat="false" ht="15" hidden="false" customHeight="true" outlineLevel="0" collapsed="false">
      <c r="A11" s="3" t="s">
        <v>20</v>
      </c>
      <c r="B11" s="10" t="n">
        <v>-41736.32</v>
      </c>
      <c r="C11" s="10" t="n">
        <v>-24993.65</v>
      </c>
      <c r="D11" s="10" t="n">
        <v>-16158.66</v>
      </c>
      <c r="E11" s="10" t="n">
        <v>-16575.86</v>
      </c>
      <c r="F11" s="10" t="n">
        <v>-17488.75</v>
      </c>
      <c r="G11" s="10" t="n">
        <v>-17409.8</v>
      </c>
      <c r="H11" s="10" t="n">
        <v>-16973.43</v>
      </c>
      <c r="I11" s="10" t="n">
        <v>-22614.97</v>
      </c>
      <c r="J11" s="10" t="n">
        <v>-15846.93</v>
      </c>
      <c r="K11" s="10" t="n">
        <f aca="false">SUM(B11:J11)</f>
        <v>-189798.37</v>
      </c>
      <c r="L11" s="10" t="n">
        <v>-123517.95</v>
      </c>
    </row>
    <row r="12" customFormat="false" ht="15" hidden="false" customHeight="true" outlineLevel="0" collapsed="false">
      <c r="A12" s="3" t="s">
        <v>21</v>
      </c>
      <c r="B12" s="10" t="n">
        <v>19876.16</v>
      </c>
      <c r="C12" s="10" t="n">
        <v>9650.66</v>
      </c>
      <c r="D12" s="10" t="n">
        <v>-2672.3</v>
      </c>
      <c r="E12" s="10" t="n">
        <v>-3889.08</v>
      </c>
      <c r="F12" s="10" t="n">
        <v>6.2</v>
      </c>
      <c r="G12" s="10" t="n">
        <v>0</v>
      </c>
      <c r="H12" s="10" t="n">
        <v>0</v>
      </c>
      <c r="I12" s="10" t="n">
        <v>0</v>
      </c>
      <c r="J12" s="10" t="n">
        <v>0</v>
      </c>
      <c r="K12" s="10" t="n">
        <f aca="false">SUM(B12:J12)</f>
        <v>22971.64</v>
      </c>
      <c r="L12" s="10" t="n">
        <v>296.84</v>
      </c>
    </row>
    <row r="13" customFormat="false" ht="15" hidden="false" customHeight="true" outlineLevel="0" collapsed="false">
      <c r="A13" s="11" t="s">
        <v>22</v>
      </c>
      <c r="B13" s="12" t="n">
        <f aca="false">B10+B11+B12</f>
        <v>32793.43</v>
      </c>
      <c r="C13" s="12" t="n">
        <f aca="false">C10+C11+C12</f>
        <v>38253.16</v>
      </c>
      <c r="D13" s="12" t="n">
        <f aca="false">D10+D11+D12</f>
        <v>29329</v>
      </c>
      <c r="E13" s="12" t="n">
        <f aca="false">E10+E11+E12</f>
        <v>32606.97</v>
      </c>
      <c r="F13" s="12" t="n">
        <f aca="false">F10+F11+F12</f>
        <v>36470.4</v>
      </c>
      <c r="G13" s="12" t="n">
        <f aca="false">G10+G11+G12</f>
        <v>28957.68</v>
      </c>
      <c r="H13" s="12" t="n">
        <f aca="false">H10+H11+H12</f>
        <v>46031.32</v>
      </c>
      <c r="I13" s="12" t="n">
        <f aca="false">I10+I11+I12</f>
        <v>55447.31</v>
      </c>
      <c r="J13" s="12" t="n">
        <f aca="false">J10+J11+J12</f>
        <v>39321.89</v>
      </c>
      <c r="K13" s="12" t="n">
        <f aca="false">SUM(B13:J13)</f>
        <v>339211.16</v>
      </c>
      <c r="L13" s="12" t="n">
        <f aca="false">L10+L11+L12</f>
        <v>238157.08</v>
      </c>
    </row>
    <row r="14" customFormat="false" ht="15" hidden="false" customHeight="true" outlineLevel="0" collapsed="false">
      <c r="A14" s="3" t="s">
        <v>23</v>
      </c>
      <c r="B14" s="13" t="n">
        <f aca="false">IF(B10=0,0,B13/B10)</f>
        <v>0.6000233470482</v>
      </c>
      <c r="C14" s="13" t="n">
        <f aca="false">IF(C10=0,0,C13/C10)</f>
        <v>0.713729624236069</v>
      </c>
      <c r="D14" s="13" t="n">
        <f aca="false">IF(D10=0,0,D13/D10)</f>
        <v>0.608991369594161</v>
      </c>
      <c r="E14" s="13" t="n">
        <f aca="false">IF(E10=0,0,E13/E10)</f>
        <v>0.614392246293755</v>
      </c>
      <c r="F14" s="13" t="n">
        <f aca="false">IF(F10=0,0,F13/F10)</f>
        <v>0.675966745099202</v>
      </c>
      <c r="G14" s="13" t="n">
        <f aca="false">IF(G10=0,0,G13/G10)</f>
        <v>0.624525637364808</v>
      </c>
      <c r="H14" s="13" t="n">
        <f aca="false">IF(H10=0,0,H13/H10)</f>
        <v>0.730600788035823</v>
      </c>
      <c r="I14" s="13" t="n">
        <f aca="false">IF(I10=0,0,I13/I10)</f>
        <v>0.710295804836856</v>
      </c>
      <c r="J14" s="13" t="n">
        <f aca="false">IF(J10=0,0,J13/J10)</f>
        <v>0.712755683373326</v>
      </c>
      <c r="K14" s="13" t="n">
        <f aca="false">K13/K10</f>
        <v>0.670327591477389</v>
      </c>
      <c r="L14" s="13" t="n">
        <f aca="false">IF(L10=0,0,L13/L10)</f>
        <v>0.659024497300183</v>
      </c>
    </row>
    <row r="15" customFormat="false" ht="15" hidden="false" customHeight="true" outlineLevel="0" collapsed="false">
      <c r="A15" s="14" t="s">
        <v>24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customFormat="false" ht="15" hidden="false" customHeight="true" outlineLevel="0" collapsed="false">
      <c r="A16" s="3" t="s">
        <v>25</v>
      </c>
      <c r="B16" s="10" t="n">
        <v>-22610.19</v>
      </c>
      <c r="C16" s="10" t="n">
        <v>-20423.06</v>
      </c>
      <c r="D16" s="10" t="n">
        <v>-23222.78</v>
      </c>
      <c r="E16" s="10" t="n">
        <v>-19193.54</v>
      </c>
      <c r="F16" s="10" t="n">
        <v>-20206.65</v>
      </c>
      <c r="G16" s="10" t="n">
        <v>-17980.72</v>
      </c>
      <c r="H16" s="10" t="n">
        <v>-17614.62</v>
      </c>
      <c r="I16" s="10" t="n">
        <v>-19394.2</v>
      </c>
      <c r="J16" s="10" t="n">
        <v>-15677.61</v>
      </c>
      <c r="K16" s="10" t="n">
        <f aca="false">SUM(B16:J16)</f>
        <v>-176323.37</v>
      </c>
      <c r="L16" s="10" t="n">
        <v>-159004.49</v>
      </c>
    </row>
    <row r="17" customFormat="false" ht="15" hidden="false" customHeight="true" outlineLevel="0" collapsed="false">
      <c r="A17" s="3" t="s">
        <v>26</v>
      </c>
      <c r="B17" s="10" t="n">
        <v>-8150.76</v>
      </c>
      <c r="C17" s="10" t="n">
        <v>-9189.83</v>
      </c>
      <c r="D17" s="10" t="n">
        <v>-8258.91</v>
      </c>
      <c r="E17" s="10" t="n">
        <v>-8224.93</v>
      </c>
      <c r="F17" s="10" t="n">
        <v>-8328.76</v>
      </c>
      <c r="G17" s="10" t="n">
        <v>-8289.91</v>
      </c>
      <c r="H17" s="10" t="n">
        <v>-8224.91</v>
      </c>
      <c r="I17" s="10" t="n">
        <v>-8676.15</v>
      </c>
      <c r="J17" s="10" t="n">
        <v>-8541.36</v>
      </c>
      <c r="K17" s="10" t="n">
        <f aca="false">SUM(B17:J17)</f>
        <v>-75885.52</v>
      </c>
      <c r="L17" s="10" t="n">
        <v>-65747.71</v>
      </c>
    </row>
    <row r="18" customFormat="false" ht="15" hidden="false" customHeight="true" outlineLevel="0" collapsed="false">
      <c r="A18" s="3" t="s">
        <v>27</v>
      </c>
      <c r="B18" s="10" t="n">
        <v>-5685.79</v>
      </c>
      <c r="C18" s="10" t="n">
        <v>-6239.65</v>
      </c>
      <c r="D18" s="10" t="n">
        <v>-4798.87</v>
      </c>
      <c r="E18" s="10" t="n">
        <v>-5931.16</v>
      </c>
      <c r="F18" s="10" t="n">
        <v>-7665.14</v>
      </c>
      <c r="G18" s="10" t="n">
        <v>-5286.32</v>
      </c>
      <c r="H18" s="10" t="n">
        <v>-5390.56</v>
      </c>
      <c r="I18" s="10" t="n">
        <v>-3476.14</v>
      </c>
      <c r="J18" s="10" t="n">
        <v>-2563.22</v>
      </c>
      <c r="K18" s="10" t="n">
        <f aca="false">SUM(B18:J18)</f>
        <v>-47036.85</v>
      </c>
      <c r="L18" s="10" t="n">
        <v>-38881.429</v>
      </c>
    </row>
    <row r="19" customFormat="false" ht="15" hidden="false" customHeight="true" outlineLevel="0" collapsed="false">
      <c r="A19" s="11" t="s">
        <v>28</v>
      </c>
      <c r="B19" s="12" t="n">
        <f aca="false">SUM(B16:B18)</f>
        <v>-36446.74</v>
      </c>
      <c r="C19" s="12" t="n">
        <f aca="false">SUM(C16:C18)</f>
        <v>-35852.54</v>
      </c>
      <c r="D19" s="12" t="n">
        <f aca="false">SUM(D16:D18)</f>
        <v>-36280.56</v>
      </c>
      <c r="E19" s="12" t="n">
        <f aca="false">SUM(E16:E18)</f>
        <v>-33349.63</v>
      </c>
      <c r="F19" s="12" t="n">
        <f aca="false">SUM(F16:F18)</f>
        <v>-36200.55</v>
      </c>
      <c r="G19" s="12" t="n">
        <f aca="false">SUM(G16:G18)</f>
        <v>-31556.95</v>
      </c>
      <c r="H19" s="12" t="n">
        <f aca="false">SUM(H16:H18)</f>
        <v>-31230.09</v>
      </c>
      <c r="I19" s="12" t="n">
        <f aca="false">SUM(I16:I18)</f>
        <v>-31546.49</v>
      </c>
      <c r="J19" s="12" t="n">
        <f aca="false">SUM(J16:J18)</f>
        <v>-26782.19</v>
      </c>
      <c r="K19" s="12" t="n">
        <f aca="false">SUM(B19:J19)</f>
        <v>-299245.74</v>
      </c>
      <c r="L19" s="12" t="n">
        <f aca="false">SUM(L16:L18)</f>
        <v>-263633.629</v>
      </c>
    </row>
    <row r="20" customFormat="false" ht="15" hidden="false" customHeight="true" outlineLevel="0" collapsed="false">
      <c r="A20" s="15" t="s">
        <v>29</v>
      </c>
      <c r="B20" s="16" t="n">
        <f aca="false">B13+B19</f>
        <v>-3653.30999999999</v>
      </c>
      <c r="C20" s="16" t="n">
        <f aca="false">C13+C19</f>
        <v>2400.61999999999</v>
      </c>
      <c r="D20" s="16" t="n">
        <f aca="false">D13+D19</f>
        <v>-6951.56</v>
      </c>
      <c r="E20" s="16" t="n">
        <f aca="false">E13+E19</f>
        <v>-742.660000000004</v>
      </c>
      <c r="F20" s="16" t="n">
        <f aca="false">F13+F19</f>
        <v>269.849999999991</v>
      </c>
      <c r="G20" s="16" t="n">
        <f aca="false">G13+G19</f>
        <v>-2599.27</v>
      </c>
      <c r="H20" s="16" t="n">
        <f aca="false">H13+H19</f>
        <v>14801.23</v>
      </c>
      <c r="I20" s="16" t="n">
        <f aca="false">I13+I19</f>
        <v>23900.82</v>
      </c>
      <c r="J20" s="16" t="n">
        <f aca="false">J13+J19</f>
        <v>12539.7</v>
      </c>
      <c r="K20" s="16" t="n">
        <f aca="false">SUM(B20:J20)</f>
        <v>39965.42</v>
      </c>
      <c r="L20" s="16" t="n">
        <f aca="false">L13+L19</f>
        <v>-25476.549</v>
      </c>
    </row>
    <row r="21" customFormat="false" ht="15" hidden="false" customHeight="true" outlineLevel="0" collapsed="false">
      <c r="A21" s="14" t="s">
        <v>30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Format="false" ht="15" hidden="false" customHeight="true" outlineLevel="0" collapsed="false">
      <c r="A22" s="3" t="s">
        <v>31</v>
      </c>
      <c r="B22" s="10" t="n">
        <v>-26001.05</v>
      </c>
      <c r="C22" s="10" t="n">
        <v>-36385.94</v>
      </c>
      <c r="D22" s="10" t="n">
        <v>-26805.29</v>
      </c>
      <c r="E22" s="10" t="n">
        <v>-23614.43</v>
      </c>
      <c r="F22" s="10" t="n">
        <v>-20696.31</v>
      </c>
      <c r="G22" s="10" t="n">
        <v>-20654.45</v>
      </c>
      <c r="H22" s="10" t="n">
        <v>-17323.97</v>
      </c>
      <c r="I22" s="10" t="n">
        <v>-16692.3</v>
      </c>
      <c r="J22" s="10" t="n">
        <v>-12835.4</v>
      </c>
      <c r="K22" s="10" t="n">
        <f aca="false">SUM(B22:J22)</f>
        <v>-201009.14</v>
      </c>
      <c r="L22" s="10" t="n">
        <v>-291299.91</v>
      </c>
    </row>
    <row r="23" customFormat="false" ht="15" hidden="false" customHeight="true" outlineLevel="0" collapsed="false">
      <c r="A23" s="3" t="s">
        <v>32</v>
      </c>
      <c r="B23" s="10" t="n">
        <v>-7238.69</v>
      </c>
      <c r="C23" s="10" t="n">
        <v>-3942.63</v>
      </c>
      <c r="D23" s="10" t="n">
        <v>-5437.84</v>
      </c>
      <c r="E23" s="10" t="n">
        <v>-6848.11</v>
      </c>
      <c r="F23" s="10" t="n">
        <v>-8371.05</v>
      </c>
      <c r="G23" s="10" t="n">
        <v>-10366.96</v>
      </c>
      <c r="H23" s="10" t="n">
        <v>-7519.94</v>
      </c>
      <c r="I23" s="10" t="n">
        <v>-8614.97</v>
      </c>
      <c r="J23" s="10" t="n">
        <v>-10721.51</v>
      </c>
      <c r="K23" s="10" t="n">
        <f aca="false">SUM(B23:J23)</f>
        <v>-69061.7</v>
      </c>
      <c r="L23" s="10" t="n">
        <v>-98390.775</v>
      </c>
    </row>
    <row r="24" customFormat="false" ht="15" hidden="false" customHeight="true" outlineLevel="0" collapsed="false">
      <c r="A24" s="3" t="s">
        <v>33</v>
      </c>
      <c r="B24" s="10" t="n">
        <v>-1387.68</v>
      </c>
      <c r="C24" s="10" t="n">
        <v>-2471.23</v>
      </c>
      <c r="D24" s="10" t="n">
        <v>-4684.11</v>
      </c>
      <c r="E24" s="10" t="n">
        <v>-2813.42</v>
      </c>
      <c r="F24" s="10" t="n">
        <v>-2450.28</v>
      </c>
      <c r="G24" s="10" t="n">
        <v>-1524.82</v>
      </c>
      <c r="H24" s="10" t="n">
        <v>-3876.23</v>
      </c>
      <c r="I24" s="10" t="n">
        <v>-2341.07</v>
      </c>
      <c r="J24" s="10" t="n">
        <v>-3705.7</v>
      </c>
      <c r="K24" s="10" t="n">
        <f aca="false">SUM(B24:J24)</f>
        <v>-25254.54</v>
      </c>
      <c r="L24" s="10" t="n">
        <v>-36568.06</v>
      </c>
    </row>
    <row r="25" customFormat="false" ht="15" hidden="false" customHeight="true" outlineLevel="0" collapsed="false">
      <c r="A25" s="3" t="s">
        <v>34</v>
      </c>
      <c r="B25" s="10" t="n">
        <v>-2910.38</v>
      </c>
      <c r="C25" s="10" t="n">
        <v>-1421.29</v>
      </c>
      <c r="D25" s="10" t="n">
        <v>338.77</v>
      </c>
      <c r="E25" s="10" t="n">
        <v>-1751.7</v>
      </c>
      <c r="F25" s="10" t="n">
        <v>-2733.77</v>
      </c>
      <c r="G25" s="10" t="n">
        <v>-2103.61</v>
      </c>
      <c r="H25" s="10" t="n">
        <v>-2082.18</v>
      </c>
      <c r="I25" s="10" t="n">
        <v>-1415.09</v>
      </c>
      <c r="J25" s="10" t="n">
        <v>-1571.57</v>
      </c>
      <c r="K25" s="10" t="n">
        <f aca="false">SUM(B25:J25)</f>
        <v>-15650.82</v>
      </c>
      <c r="L25" s="10" t="n">
        <v>-20765.17</v>
      </c>
    </row>
    <row r="26" customFormat="false" ht="15" hidden="false" customHeight="true" outlineLevel="0" collapsed="false">
      <c r="A26" s="3" t="s">
        <v>35</v>
      </c>
      <c r="B26" s="10" t="n">
        <v>-1802.3</v>
      </c>
      <c r="C26" s="10" t="n">
        <v>-1365.75</v>
      </c>
      <c r="D26" s="10" t="n">
        <v>-2680.79</v>
      </c>
      <c r="E26" s="10" t="n">
        <v>-997.35</v>
      </c>
      <c r="F26" s="10" t="n">
        <v>-4490.44</v>
      </c>
      <c r="G26" s="10" t="n">
        <v>-837.46</v>
      </c>
      <c r="H26" s="10" t="n">
        <v>-1822.01</v>
      </c>
      <c r="I26" s="10" t="n">
        <v>-4320.08</v>
      </c>
      <c r="J26" s="10" t="n">
        <v>-2411.09</v>
      </c>
      <c r="K26" s="10" t="n">
        <f aca="false">SUM(B26:J26)</f>
        <v>-20727.27</v>
      </c>
      <c r="L26" s="10" t="n">
        <v>-45539.406</v>
      </c>
    </row>
    <row r="27" customFormat="false" ht="15" hidden="false" customHeight="true" outlineLevel="0" collapsed="false">
      <c r="A27" s="11" t="s">
        <v>36</v>
      </c>
      <c r="B27" s="12" t="n">
        <f aca="false">SUM(B22:B26)</f>
        <v>-39340.1</v>
      </c>
      <c r="C27" s="12" t="n">
        <f aca="false">SUM(C22:C26)</f>
        <v>-45586.84</v>
      </c>
      <c r="D27" s="12" t="n">
        <f aca="false">SUM(D22:D26)</f>
        <v>-39269.26</v>
      </c>
      <c r="E27" s="12" t="n">
        <f aca="false">SUM(E22:E26)</f>
        <v>-36025.01</v>
      </c>
      <c r="F27" s="12" t="n">
        <f aca="false">SUM(F22:F26)</f>
        <v>-38741.85</v>
      </c>
      <c r="G27" s="12" t="n">
        <f aca="false">SUM(G22:G26)</f>
        <v>-35487.3</v>
      </c>
      <c r="H27" s="12" t="n">
        <f aca="false">SUM(H22:H26)</f>
        <v>-32624.33</v>
      </c>
      <c r="I27" s="12" t="n">
        <f aca="false">SUM(I22:I26)</f>
        <v>-33383.51</v>
      </c>
      <c r="J27" s="12" t="n">
        <f aca="false">SUM(J22:J26)</f>
        <v>-31245.27</v>
      </c>
      <c r="K27" s="12" t="n">
        <f aca="false">SUM(B27:J27)</f>
        <v>-331703.47</v>
      </c>
      <c r="L27" s="12" t="n">
        <f aca="false">SUM(L22:L26)</f>
        <v>-492563.321</v>
      </c>
    </row>
    <row r="28" customFormat="false" ht="15" hidden="false" customHeight="true" outlineLevel="0" collapsed="false">
      <c r="A28" s="15" t="s">
        <v>37</v>
      </c>
      <c r="B28" s="16" t="n">
        <f aca="false">B20+B27</f>
        <v>-42993.41</v>
      </c>
      <c r="C28" s="16" t="n">
        <f aca="false">C20+C27</f>
        <v>-43186.22</v>
      </c>
      <c r="D28" s="16" t="n">
        <f aca="false">D20+D27</f>
        <v>-46220.82</v>
      </c>
      <c r="E28" s="16" t="n">
        <f aca="false">E20+E27</f>
        <v>-36767.67</v>
      </c>
      <c r="F28" s="16" t="n">
        <f aca="false">F20+F27</f>
        <v>-38472</v>
      </c>
      <c r="G28" s="16" t="n">
        <f aca="false">G20+G27</f>
        <v>-38086.57</v>
      </c>
      <c r="H28" s="16" t="n">
        <f aca="false">H20+H27</f>
        <v>-17823.1</v>
      </c>
      <c r="I28" s="16" t="n">
        <f aca="false">I20+I27</f>
        <v>-9482.69000000001</v>
      </c>
      <c r="J28" s="16" t="n">
        <f aca="false">J20+J27</f>
        <v>-18705.57</v>
      </c>
      <c r="K28" s="16" t="n">
        <f aca="false">SUM(B28:J28)</f>
        <v>-291738.05</v>
      </c>
      <c r="L28" s="16" t="n">
        <f aca="false">L20+L27</f>
        <v>-518039.87</v>
      </c>
    </row>
    <row r="29" customFormat="false" ht="15" hidden="false" customHeight="true" outlineLevel="0" collapsed="false">
      <c r="A29" s="11" t="s">
        <v>38</v>
      </c>
      <c r="B29" s="12" t="n">
        <f aca="false">B102</f>
        <v>0</v>
      </c>
      <c r="C29" s="12" t="n">
        <f aca="false">C102</f>
        <v>0</v>
      </c>
      <c r="D29" s="12" t="n">
        <f aca="false">D102</f>
        <v>-45203.03</v>
      </c>
      <c r="E29" s="12" t="n">
        <f aca="false">E102</f>
        <v>0</v>
      </c>
      <c r="F29" s="12" t="n">
        <f aca="false">F102</f>
        <v>0</v>
      </c>
      <c r="G29" s="12" t="n">
        <f aca="false">G102</f>
        <v>0</v>
      </c>
      <c r="H29" s="12" t="n">
        <f aca="false">H102</f>
        <v>845.36</v>
      </c>
      <c r="I29" s="12" t="n">
        <f aca="false">I102</f>
        <v>-4272.18</v>
      </c>
      <c r="J29" s="12" t="n">
        <f aca="false">J102</f>
        <v>-772.82</v>
      </c>
      <c r="K29" s="12" t="n">
        <f aca="false">SUM(B29:J29)</f>
        <v>-49402.67</v>
      </c>
      <c r="L29" s="12" t="n">
        <f aca="false">L102</f>
        <v>0</v>
      </c>
    </row>
    <row r="30" customFormat="false" ht="15" hidden="false" customHeight="true" outlineLevel="0" collapsed="false">
      <c r="A30" s="15" t="s">
        <v>39</v>
      </c>
      <c r="B30" s="16" t="n">
        <f aca="false">B28+B29</f>
        <v>-42993.41</v>
      </c>
      <c r="C30" s="16" t="n">
        <f aca="false">C28+C29</f>
        <v>-43186.22</v>
      </c>
      <c r="D30" s="16" t="n">
        <f aca="false">D28+D29</f>
        <v>-91423.85</v>
      </c>
      <c r="E30" s="16" t="n">
        <f aca="false">E28+E29</f>
        <v>-36767.67</v>
      </c>
      <c r="F30" s="16" t="n">
        <f aca="false">F28+F29</f>
        <v>-38472</v>
      </c>
      <c r="G30" s="16" t="n">
        <f aca="false">G28+G29</f>
        <v>-38086.57</v>
      </c>
      <c r="H30" s="16" t="n">
        <f aca="false">H28+H29</f>
        <v>-16977.74</v>
      </c>
      <c r="I30" s="16" t="n">
        <f aca="false">I28+I29</f>
        <v>-13754.87</v>
      </c>
      <c r="J30" s="16" t="n">
        <f aca="false">J28+J29</f>
        <v>-19478.39</v>
      </c>
      <c r="K30" s="16" t="n">
        <f aca="false">SUM(B30:J30)</f>
        <v>-341140.72</v>
      </c>
      <c r="L30" s="16" t="n">
        <f aca="false">L28+L29</f>
        <v>-518039.87</v>
      </c>
    </row>
    <row r="31" customFormat="false" ht="15" hidden="false" customHeight="true" outlineLevel="0" collapsed="false">
      <c r="A31" s="3" t="s">
        <v>40</v>
      </c>
      <c r="B31" s="10" t="n">
        <v>-9139.25</v>
      </c>
      <c r="C31" s="10" t="n">
        <v>-9139.02</v>
      </c>
      <c r="D31" s="10" t="n">
        <v>-9140.85</v>
      </c>
      <c r="E31" s="10" t="n">
        <v>-9152.55</v>
      </c>
      <c r="F31" s="10" t="n">
        <v>-9194.6</v>
      </c>
      <c r="G31" s="10" t="n">
        <v>-9447.33</v>
      </c>
      <c r="H31" s="10" t="n">
        <v>-9934.5</v>
      </c>
      <c r="I31" s="10" t="n">
        <v>-9541.22</v>
      </c>
      <c r="J31" s="10" t="n">
        <v>-9529.37</v>
      </c>
      <c r="K31" s="10" t="n">
        <f aca="false">SUM(B31:J31)</f>
        <v>-84218.69</v>
      </c>
      <c r="L31" s="10" t="n">
        <v>-55169.28</v>
      </c>
    </row>
    <row r="32" customFormat="false" ht="15" hidden="false" customHeight="true" outlineLevel="0" collapsed="false">
      <c r="A32" s="3" t="s">
        <v>41</v>
      </c>
      <c r="B32" s="10" t="n">
        <v>-2018.81</v>
      </c>
      <c r="C32" s="10" t="n">
        <v>-1817.17</v>
      </c>
      <c r="D32" s="10" t="n">
        <v>-1279.95</v>
      </c>
      <c r="E32" s="10" t="n">
        <v>-925.48</v>
      </c>
      <c r="F32" s="10" t="n">
        <v>-1136.97</v>
      </c>
      <c r="G32" s="10" t="n">
        <v>-920.3</v>
      </c>
      <c r="H32" s="10" t="n">
        <v>-425.8</v>
      </c>
      <c r="I32" s="10" t="n">
        <v>-716.87</v>
      </c>
      <c r="J32" s="10" t="n">
        <v>-3961.49</v>
      </c>
      <c r="K32" s="10" t="n">
        <f aca="false">SUM(B32:J32)</f>
        <v>-13202.84</v>
      </c>
      <c r="L32" s="10" t="n">
        <v>-10328.64</v>
      </c>
    </row>
    <row r="33" customFormat="false" ht="15" hidden="false" customHeight="true" outlineLevel="0" collapsed="false">
      <c r="A33" s="15" t="s">
        <v>42</v>
      </c>
      <c r="B33" s="16" t="n">
        <f aca="false">B30+B31+B32</f>
        <v>-54151.47</v>
      </c>
      <c r="C33" s="16" t="n">
        <f aca="false">C30+C31+C32</f>
        <v>-54142.41</v>
      </c>
      <c r="D33" s="16" t="n">
        <f aca="false">D30+D31+D32</f>
        <v>-101844.65</v>
      </c>
      <c r="E33" s="16" t="n">
        <f aca="false">E30+E31+E32</f>
        <v>-46845.7</v>
      </c>
      <c r="F33" s="16" t="n">
        <f aca="false">F30+F31+F32</f>
        <v>-48803.57</v>
      </c>
      <c r="G33" s="16" t="n">
        <f aca="false">G30+G31+G32</f>
        <v>-48454.2</v>
      </c>
      <c r="H33" s="16" t="n">
        <f aca="false">H30+H31+H32</f>
        <v>-27338.04</v>
      </c>
      <c r="I33" s="16" t="n">
        <f aca="false">I30+I31+I32</f>
        <v>-24012.96</v>
      </c>
      <c r="J33" s="16" t="n">
        <f aca="false">J30+J31+J32</f>
        <v>-32969.25</v>
      </c>
      <c r="K33" s="16" t="n">
        <f aca="false">SUM(B33:J33)</f>
        <v>-438562.25</v>
      </c>
      <c r="L33" s="16" t="n">
        <f aca="false">L30+L31+L32</f>
        <v>-583537.79</v>
      </c>
    </row>
    <row r="34" customFormat="false" ht="15" hidden="true" customHeight="true" outlineLevel="0" collapsed="false">
      <c r="A34" s="4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5" customFormat="false" ht="15" hidden="false" customHeight="true" outlineLevel="0" collapsed="false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customFormat="false" ht="15" hidden="false" customHeight="true" outlineLevel="0" collapsed="false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customFormat="false" ht="15" hidden="false" customHeight="true" outlineLevel="0" collapsed="false">
      <c r="A37" s="6" t="s">
        <v>43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customFormat="false" ht="15" hidden="false" customHeight="true" outlineLevel="0" collapsed="false">
      <c r="A38" s="8" t="s">
        <v>44</v>
      </c>
      <c r="B38" s="9" t="s">
        <v>5</v>
      </c>
      <c r="C38" s="9" t="s">
        <v>6</v>
      </c>
      <c r="D38" s="9" t="s">
        <v>7</v>
      </c>
      <c r="E38" s="9" t="s">
        <v>8</v>
      </c>
      <c r="F38" s="9" t="s">
        <v>9</v>
      </c>
      <c r="G38" s="9" t="s">
        <v>10</v>
      </c>
      <c r="H38" s="9" t="s">
        <v>11</v>
      </c>
      <c r="I38" s="9" t="s">
        <v>12</v>
      </c>
      <c r="J38" s="9" t="s">
        <v>13</v>
      </c>
      <c r="K38" s="9"/>
      <c r="L38" s="9" t="s">
        <v>15</v>
      </c>
    </row>
    <row r="39" customFormat="false" ht="15" hidden="false" customHeight="true" outlineLevel="0" collapsed="false">
      <c r="A39" s="11" t="s">
        <v>45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customFormat="false" ht="15" hidden="false" customHeight="true" outlineLevel="0" collapsed="false">
      <c r="A40" s="3" t="s">
        <v>46</v>
      </c>
      <c r="B40" s="10" t="n">
        <v>41369.66</v>
      </c>
      <c r="C40" s="10" t="n">
        <v>134780.24</v>
      </c>
      <c r="D40" s="10" t="n">
        <v>77982.89</v>
      </c>
      <c r="E40" s="10" t="n">
        <v>24072.52</v>
      </c>
      <c r="F40" s="10" t="n">
        <v>82271.56</v>
      </c>
      <c r="G40" s="10" t="n">
        <v>47625.32</v>
      </c>
      <c r="H40" s="10" t="n">
        <v>31652.55</v>
      </c>
      <c r="I40" s="10" t="n">
        <v>38222.25</v>
      </c>
      <c r="J40" s="10" t="n">
        <v>75825.94</v>
      </c>
      <c r="K40" s="3"/>
      <c r="L40" s="10" t="n">
        <v>56347.05</v>
      </c>
    </row>
    <row r="41" customFormat="false" ht="15" hidden="false" customHeight="true" outlineLevel="0" collapsed="false">
      <c r="A41" s="3" t="s">
        <v>47</v>
      </c>
      <c r="B41" s="10" t="n">
        <v>23997.17</v>
      </c>
      <c r="C41" s="10" t="n">
        <v>22305.2</v>
      </c>
      <c r="D41" s="10" t="n">
        <v>21710.52</v>
      </c>
      <c r="E41" s="10" t="n">
        <v>24176.74</v>
      </c>
      <c r="F41" s="10" t="n">
        <v>10915.16</v>
      </c>
      <c r="G41" s="10" t="n">
        <v>5471.1</v>
      </c>
      <c r="H41" s="10" t="n">
        <v>5361.66</v>
      </c>
      <c r="I41" s="10" t="n">
        <v>5760.69</v>
      </c>
      <c r="J41" s="10" t="n">
        <v>9905.87</v>
      </c>
      <c r="K41" s="3"/>
      <c r="L41" s="10" t="n">
        <v>32391.94</v>
      </c>
    </row>
    <row r="42" customFormat="false" ht="15" hidden="false" customHeight="true" outlineLevel="0" collapsed="false">
      <c r="A42" s="3" t="s">
        <v>48</v>
      </c>
      <c r="B42" s="10" t="n">
        <v>64480.19</v>
      </c>
      <c r="C42" s="10" t="n">
        <v>60769.96</v>
      </c>
      <c r="D42" s="10" t="n">
        <v>65871.03</v>
      </c>
      <c r="E42" s="10" t="n">
        <v>64026.76</v>
      </c>
      <c r="F42" s="10" t="n">
        <v>93463.65</v>
      </c>
      <c r="G42" s="10" t="n">
        <v>87010</v>
      </c>
      <c r="H42" s="10" t="n">
        <v>84478.19</v>
      </c>
      <c r="I42" s="10" t="n">
        <v>81183.2</v>
      </c>
      <c r="J42" s="10" t="n">
        <v>77455.13</v>
      </c>
      <c r="K42" s="3"/>
      <c r="L42" s="10" t="n">
        <v>66956.36</v>
      </c>
    </row>
    <row r="43" customFormat="false" ht="15" hidden="false" customHeight="true" outlineLevel="0" collapsed="false">
      <c r="A43" s="3" t="s">
        <v>49</v>
      </c>
      <c r="B43" s="10" t="n">
        <v>37849.28</v>
      </c>
      <c r="C43" s="10" t="n">
        <v>33952.53</v>
      </c>
      <c r="D43" s="10" t="n">
        <v>41374.72</v>
      </c>
      <c r="E43" s="10" t="n">
        <v>37680.49</v>
      </c>
      <c r="F43" s="10" t="n">
        <v>9961.58</v>
      </c>
      <c r="G43" s="10" t="n">
        <v>10157.4</v>
      </c>
      <c r="H43" s="10" t="n">
        <v>13102.66</v>
      </c>
      <c r="I43" s="10" t="n">
        <v>12762.18</v>
      </c>
      <c r="J43" s="10" t="n">
        <v>12209.16</v>
      </c>
      <c r="K43" s="3"/>
      <c r="L43" s="10" t="n">
        <v>42644.49</v>
      </c>
    </row>
    <row r="44" customFormat="false" ht="15" hidden="false" customHeight="true" outlineLevel="0" collapsed="false">
      <c r="A44" s="3" t="s">
        <v>50</v>
      </c>
      <c r="B44" s="10" t="n">
        <v>0</v>
      </c>
      <c r="C44" s="10" t="n">
        <v>0</v>
      </c>
      <c r="D44" s="10" t="n">
        <v>0</v>
      </c>
      <c r="E44" s="10" t="n">
        <v>0</v>
      </c>
      <c r="F44" s="10" t="n">
        <v>0</v>
      </c>
      <c r="G44" s="10" t="n">
        <v>0</v>
      </c>
      <c r="H44" s="10" t="n">
        <v>0</v>
      </c>
      <c r="I44" s="10" t="n">
        <v>0</v>
      </c>
      <c r="J44" s="10" t="n">
        <v>0</v>
      </c>
      <c r="K44" s="3"/>
      <c r="L44" s="10" t="n">
        <v>0</v>
      </c>
    </row>
    <row r="45" customFormat="false" ht="15" hidden="false" customHeight="true" outlineLevel="0" collapsed="false">
      <c r="A45" s="3" t="s">
        <v>51</v>
      </c>
      <c r="B45" s="10" t="n">
        <v>336143.08</v>
      </c>
      <c r="C45" s="10" t="n">
        <v>330681.63</v>
      </c>
      <c r="D45" s="10" t="n">
        <v>315012.78</v>
      </c>
      <c r="E45" s="10" t="n">
        <v>306292.98</v>
      </c>
      <c r="F45" s="10" t="n">
        <v>298124.32</v>
      </c>
      <c r="G45" s="10" t="n">
        <v>289021.47</v>
      </c>
      <c r="H45" s="10" t="n">
        <v>279245.7</v>
      </c>
      <c r="I45" s="10" t="n">
        <v>270776.41</v>
      </c>
      <c r="J45" s="10" t="n">
        <v>307231.78</v>
      </c>
      <c r="K45" s="3"/>
      <c r="L45" s="10" t="n">
        <v>332828.16</v>
      </c>
    </row>
    <row r="46" customFormat="false" ht="15" hidden="false" customHeight="true" outlineLevel="0" collapsed="false">
      <c r="A46" s="3" t="s">
        <v>52</v>
      </c>
      <c r="B46" s="10" t="n">
        <v>553.43</v>
      </c>
      <c r="C46" s="10" t="n">
        <v>540.68</v>
      </c>
      <c r="D46" s="10" t="n">
        <v>527.93</v>
      </c>
      <c r="E46" s="10" t="n">
        <v>515.18</v>
      </c>
      <c r="F46" s="10" t="n">
        <v>502.43</v>
      </c>
      <c r="G46" s="10" t="n">
        <v>489.68</v>
      </c>
      <c r="H46" s="10" t="n">
        <v>476.93</v>
      </c>
      <c r="I46" s="10" t="n">
        <v>465</v>
      </c>
      <c r="J46" s="10" t="n">
        <v>465</v>
      </c>
      <c r="K46" s="3"/>
      <c r="L46" s="10" t="n">
        <v>566.18</v>
      </c>
    </row>
    <row r="47" customFormat="false" ht="15" hidden="false" customHeight="true" outlineLevel="0" collapsed="false">
      <c r="A47" s="3" t="s">
        <v>53</v>
      </c>
      <c r="B47" s="10" t="n">
        <v>9999.1</v>
      </c>
      <c r="C47" s="10" t="n">
        <v>7550.57</v>
      </c>
      <c r="D47" s="10" t="n">
        <v>13732.42</v>
      </c>
      <c r="E47" s="10" t="n">
        <v>14673.82</v>
      </c>
      <c r="F47" s="10" t="n">
        <v>16904.62</v>
      </c>
      <c r="G47" s="10" t="n">
        <v>13709.19</v>
      </c>
      <c r="H47" s="10" t="n">
        <v>13282.9</v>
      </c>
      <c r="I47" s="10" t="n">
        <v>13321.74</v>
      </c>
      <c r="J47" s="10" t="n">
        <v>13107.9</v>
      </c>
      <c r="K47" s="3"/>
      <c r="L47" s="10" t="n">
        <v>14592.03</v>
      </c>
    </row>
    <row r="48" customFormat="false" ht="15" hidden="false" customHeight="true" outlineLevel="0" collapsed="false">
      <c r="A48" s="11" t="s">
        <v>54</v>
      </c>
      <c r="B48" s="12" t="n">
        <f aca="false">SUM(B40:B47)</f>
        <v>514391.91</v>
      </c>
      <c r="C48" s="12" t="n">
        <f aca="false">SUM(C40:C47)</f>
        <v>590580.81</v>
      </c>
      <c r="D48" s="12" t="n">
        <f aca="false">SUM(D40:D47)</f>
        <v>536212.29</v>
      </c>
      <c r="E48" s="12" t="n">
        <f aca="false">SUM(E40:E47)</f>
        <v>471438.49</v>
      </c>
      <c r="F48" s="12" t="n">
        <f aca="false">SUM(F40:F47)</f>
        <v>512143.32</v>
      </c>
      <c r="G48" s="12" t="n">
        <f aca="false">SUM(G40:G47)</f>
        <v>453484.16</v>
      </c>
      <c r="H48" s="12" t="n">
        <f aca="false">SUM(H40:H47)</f>
        <v>427600.59</v>
      </c>
      <c r="I48" s="12" t="n">
        <f aca="false">SUM(I40:I47)</f>
        <v>422491.47</v>
      </c>
      <c r="J48" s="12" t="n">
        <f aca="false">SUM(J40:J47)</f>
        <v>496200.78</v>
      </c>
      <c r="K48" s="3"/>
      <c r="L48" s="12" t="n">
        <f aca="false">SUM(L40:L47)</f>
        <v>546326.21</v>
      </c>
    </row>
    <row r="49" customFormat="false" ht="15" hidden="false" customHeight="true" outlineLevel="0" collapsed="false">
      <c r="A49" s="11" t="s">
        <v>55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customFormat="false" ht="15" hidden="false" customHeight="true" outlineLevel="0" collapsed="false">
      <c r="A50" s="3" t="s">
        <v>56</v>
      </c>
      <c r="B50" s="10" t="n">
        <v>94437.35</v>
      </c>
      <c r="C50" s="10" t="n">
        <v>42768.19</v>
      </c>
      <c r="D50" s="10" t="n">
        <v>48369.74</v>
      </c>
      <c r="E50" s="10" t="n">
        <v>33024.08</v>
      </c>
      <c r="F50" s="10" t="n">
        <v>32372.66</v>
      </c>
      <c r="G50" s="10" t="n">
        <v>32430.79</v>
      </c>
      <c r="H50" s="10" t="n">
        <v>27579.94</v>
      </c>
      <c r="I50" s="10" t="n">
        <v>56739.9</v>
      </c>
      <c r="J50" s="10" t="n">
        <v>51576.63</v>
      </c>
      <c r="K50" s="3"/>
      <c r="L50" s="10" t="n">
        <v>72647.21</v>
      </c>
    </row>
    <row r="51" customFormat="false" ht="15" hidden="false" customHeight="true" outlineLevel="0" collapsed="false">
      <c r="A51" s="3" t="s">
        <v>57</v>
      </c>
      <c r="B51" s="10" t="n">
        <v>0</v>
      </c>
      <c r="C51" s="10" t="n">
        <v>0</v>
      </c>
      <c r="D51" s="10" t="n">
        <v>0</v>
      </c>
      <c r="E51" s="10" t="n">
        <v>0</v>
      </c>
      <c r="F51" s="10" t="n">
        <v>0</v>
      </c>
      <c r="G51" s="10" t="n">
        <v>0</v>
      </c>
      <c r="H51" s="10" t="n">
        <v>0</v>
      </c>
      <c r="I51" s="10" t="n">
        <v>0</v>
      </c>
      <c r="J51" s="10" t="n">
        <v>0</v>
      </c>
      <c r="K51" s="3"/>
      <c r="L51" s="10" t="n">
        <v>0</v>
      </c>
    </row>
    <row r="52" customFormat="false" ht="15" hidden="false" customHeight="true" outlineLevel="0" collapsed="false">
      <c r="A52" s="3" t="s">
        <v>58</v>
      </c>
      <c r="B52" s="10" t="n">
        <v>18926.66</v>
      </c>
      <c r="C52" s="10" t="n">
        <v>16934.11</v>
      </c>
      <c r="D52" s="10" t="n">
        <v>19602.36</v>
      </c>
      <c r="E52" s="10" t="n">
        <v>19934.13</v>
      </c>
      <c r="F52" s="10" t="n">
        <v>23256.86</v>
      </c>
      <c r="G52" s="10" t="n">
        <v>23059.26</v>
      </c>
      <c r="H52" s="10" t="n">
        <v>22289.44</v>
      </c>
      <c r="I52" s="10" t="n">
        <v>25426.11</v>
      </c>
      <c r="J52" s="10" t="n">
        <v>100338.96</v>
      </c>
      <c r="K52" s="3"/>
      <c r="L52" s="10" t="n">
        <v>201251.83</v>
      </c>
    </row>
    <row r="53" customFormat="false" ht="15" hidden="false" customHeight="true" outlineLevel="0" collapsed="false">
      <c r="A53" s="3" t="s">
        <v>59</v>
      </c>
      <c r="B53" s="10" t="n">
        <v>6587.45</v>
      </c>
      <c r="C53" s="10" t="n">
        <v>6627.23</v>
      </c>
      <c r="D53" s="10" t="n">
        <v>2952.55</v>
      </c>
      <c r="E53" s="10" t="n">
        <v>2952.55</v>
      </c>
      <c r="F53" s="10" t="n">
        <v>-903.76</v>
      </c>
      <c r="G53" s="10" t="n">
        <v>-922.66</v>
      </c>
      <c r="H53" s="10" t="n">
        <v>1599.63</v>
      </c>
      <c r="I53" s="10" t="n">
        <v>143.16</v>
      </c>
      <c r="J53" s="10" t="n">
        <v>1804.77</v>
      </c>
      <c r="K53" s="3"/>
      <c r="L53" s="10" t="n">
        <v>6587.45</v>
      </c>
    </row>
    <row r="54" customFormat="false" ht="15" hidden="false" customHeight="true" outlineLevel="0" collapsed="false">
      <c r="A54" s="3" t="s">
        <v>60</v>
      </c>
      <c r="B54" s="10" t="n">
        <v>9058.49</v>
      </c>
      <c r="C54" s="10" t="n">
        <v>6497.38</v>
      </c>
      <c r="D54" s="10" t="n">
        <v>4931.1</v>
      </c>
      <c r="E54" s="10" t="n">
        <v>7105.37</v>
      </c>
      <c r="F54" s="10" t="n">
        <v>6276.21</v>
      </c>
      <c r="G54" s="10" t="n">
        <v>2571.53</v>
      </c>
      <c r="H54" s="10" t="n">
        <v>3511.69</v>
      </c>
      <c r="I54" s="10" t="n">
        <v>3647.37</v>
      </c>
      <c r="J54" s="10" t="n">
        <v>2026.1</v>
      </c>
      <c r="K54" s="3"/>
      <c r="L54" s="10" t="n">
        <v>13094.61</v>
      </c>
    </row>
    <row r="55" customFormat="false" ht="15" hidden="false" customHeight="true" outlineLevel="0" collapsed="false">
      <c r="A55" s="3" t="s">
        <v>61</v>
      </c>
      <c r="B55" s="10" t="n">
        <v>69665.65</v>
      </c>
      <c r="C55" s="10" t="n">
        <v>75854.63</v>
      </c>
      <c r="D55" s="10" t="n">
        <v>84801.92</v>
      </c>
      <c r="E55" s="10" t="n">
        <v>80423.22</v>
      </c>
      <c r="F55" s="10" t="n">
        <v>84036.83</v>
      </c>
      <c r="G55" s="10" t="n">
        <v>87537.52</v>
      </c>
      <c r="H55" s="10" t="n">
        <v>91356.2</v>
      </c>
      <c r="I55" s="10" t="n">
        <v>79091.76</v>
      </c>
      <c r="J55" s="10" t="n">
        <v>71048.96</v>
      </c>
      <c r="K55" s="3"/>
      <c r="L55" s="10" t="n">
        <v>65395.72</v>
      </c>
    </row>
    <row r="56" customFormat="false" ht="15" hidden="false" customHeight="true" outlineLevel="0" collapsed="false">
      <c r="A56" s="11" t="s">
        <v>62</v>
      </c>
      <c r="B56" s="12" t="n">
        <f aca="false">SUM(B50:B55)</f>
        <v>198675.6</v>
      </c>
      <c r="C56" s="12" t="n">
        <f aca="false">SUM(C50:C55)</f>
        <v>148681.54</v>
      </c>
      <c r="D56" s="12" t="n">
        <f aca="false">SUM(D50:D55)</f>
        <v>160657.67</v>
      </c>
      <c r="E56" s="12" t="n">
        <f aca="false">SUM(E50:E55)</f>
        <v>143439.35</v>
      </c>
      <c r="F56" s="12" t="n">
        <f aca="false">SUM(F50:F55)</f>
        <v>145038.8</v>
      </c>
      <c r="G56" s="12" t="n">
        <f aca="false">SUM(G50:G55)</f>
        <v>144676.44</v>
      </c>
      <c r="H56" s="12" t="n">
        <f aca="false">SUM(H50:H55)</f>
        <v>146336.9</v>
      </c>
      <c r="I56" s="12" t="n">
        <f aca="false">SUM(I50:I55)</f>
        <v>165048.3</v>
      </c>
      <c r="J56" s="12" t="n">
        <f aca="false">SUM(J50:J55)</f>
        <v>226795.42</v>
      </c>
      <c r="K56" s="3"/>
      <c r="L56" s="12" t="n">
        <f aca="false">SUM(L50:L55)</f>
        <v>358976.82</v>
      </c>
    </row>
    <row r="57" customFormat="false" ht="15" hidden="false" customHeight="true" outlineLevel="0" collapsed="false">
      <c r="A57" s="11" t="s">
        <v>63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customFormat="false" ht="15" hidden="false" customHeight="true" outlineLevel="0" collapsed="false">
      <c r="A58" s="3" t="s">
        <v>64</v>
      </c>
      <c r="B58" s="10" t="n">
        <v>1123056.19</v>
      </c>
      <c r="C58" s="10" t="n">
        <v>1304324.19</v>
      </c>
      <c r="D58" s="10" t="n">
        <v>1340724.19</v>
      </c>
      <c r="E58" s="10" t="n">
        <v>1340724.19</v>
      </c>
      <c r="F58" s="10" t="n">
        <v>1432037.19</v>
      </c>
      <c r="G58" s="10" t="n">
        <v>1432037.19</v>
      </c>
      <c r="H58" s="10" t="n">
        <v>1432037.19</v>
      </c>
      <c r="I58" s="10" t="n">
        <v>1432037.19</v>
      </c>
      <c r="J58" s="10" t="n">
        <v>1476209.19</v>
      </c>
      <c r="K58" s="3"/>
      <c r="L58" s="10" t="n">
        <v>939521</v>
      </c>
    </row>
    <row r="59" customFormat="false" ht="15" hidden="false" customHeight="true" outlineLevel="0" collapsed="false">
      <c r="A59" s="3" t="s">
        <v>65</v>
      </c>
      <c r="B59" s="10" t="n">
        <v>-807339.88</v>
      </c>
      <c r="C59" s="10" t="n">
        <v>-862424.92</v>
      </c>
      <c r="D59" s="10" t="n">
        <v>-965169.57</v>
      </c>
      <c r="E59" s="10" t="n">
        <v>-1012725.05</v>
      </c>
      <c r="F59" s="10" t="n">
        <v>-1064932.67</v>
      </c>
      <c r="G59" s="10" t="n">
        <v>-1123229.47</v>
      </c>
      <c r="H59" s="10" t="n">
        <v>-1150773.5</v>
      </c>
      <c r="I59" s="10" t="n">
        <v>-1174594.02</v>
      </c>
      <c r="J59" s="10" t="n">
        <v>-1206803.83</v>
      </c>
      <c r="K59" s="3"/>
      <c r="L59" s="10" t="n">
        <v>-752171.61</v>
      </c>
    </row>
    <row r="60" customFormat="false" ht="15" hidden="false" customHeight="true" outlineLevel="0" collapsed="false">
      <c r="A60" s="3" t="s">
        <v>66</v>
      </c>
      <c r="B60" s="10" t="n">
        <v>0</v>
      </c>
      <c r="C60" s="10" t="n">
        <v>0</v>
      </c>
      <c r="D60" s="10" t="n">
        <v>0</v>
      </c>
      <c r="E60" s="10" t="n">
        <v>0</v>
      </c>
      <c r="F60" s="10" t="n">
        <v>0</v>
      </c>
      <c r="G60" s="10" t="n">
        <v>0</v>
      </c>
      <c r="H60" s="10" t="n">
        <v>0</v>
      </c>
      <c r="I60" s="10" t="n">
        <v>0</v>
      </c>
      <c r="J60" s="10" t="n">
        <v>0</v>
      </c>
      <c r="K60" s="3"/>
      <c r="L60" s="10" t="n">
        <v>0</v>
      </c>
    </row>
    <row r="61" customFormat="false" ht="15" hidden="false" customHeight="true" outlineLevel="0" collapsed="false">
      <c r="A61" s="11" t="s">
        <v>67</v>
      </c>
      <c r="B61" s="12" t="n">
        <f aca="false">SUM(B58:B60)</f>
        <v>315716.31</v>
      </c>
      <c r="C61" s="12" t="n">
        <f aca="false">SUM(C58:C60)</f>
        <v>441899.27</v>
      </c>
      <c r="D61" s="12" t="n">
        <f aca="false">SUM(D58:D60)</f>
        <v>375554.62</v>
      </c>
      <c r="E61" s="12" t="n">
        <f aca="false">SUM(E58:E60)</f>
        <v>327999.14</v>
      </c>
      <c r="F61" s="12" t="n">
        <f aca="false">SUM(F58:F60)</f>
        <v>367104.52</v>
      </c>
      <c r="G61" s="12" t="n">
        <f aca="false">SUM(G58:G60)</f>
        <v>308807.72</v>
      </c>
      <c r="H61" s="12" t="n">
        <f aca="false">SUM(H58:H60)</f>
        <v>281263.69</v>
      </c>
      <c r="I61" s="12" t="n">
        <f aca="false">SUM(I58:I60)</f>
        <v>257443.17</v>
      </c>
      <c r="J61" s="12" t="n">
        <f aca="false">SUM(J58:J60)</f>
        <v>269405.36</v>
      </c>
      <c r="K61" s="3"/>
      <c r="L61" s="12" t="n">
        <f aca="false">SUM(L58:L60)</f>
        <v>187349.39</v>
      </c>
    </row>
    <row r="62" customFormat="false" ht="15" hidden="false" customHeight="true" outlineLevel="0" collapsed="false">
      <c r="A62" s="11" t="s">
        <v>68</v>
      </c>
      <c r="B62" s="12" t="n">
        <f aca="false">B56+B61</f>
        <v>514391.91</v>
      </c>
      <c r="C62" s="12" t="n">
        <f aca="false">C56+C61</f>
        <v>590580.81</v>
      </c>
      <c r="D62" s="12" t="n">
        <f aca="false">D56+D61</f>
        <v>536212.29</v>
      </c>
      <c r="E62" s="12" t="n">
        <f aca="false">E56+E61</f>
        <v>471438.49</v>
      </c>
      <c r="F62" s="12" t="n">
        <f aca="false">F56+F61</f>
        <v>512143.32</v>
      </c>
      <c r="G62" s="12" t="n">
        <f aca="false">G56+G61</f>
        <v>453484.16</v>
      </c>
      <c r="H62" s="12" t="n">
        <f aca="false">H56+H61</f>
        <v>427600.59</v>
      </c>
      <c r="I62" s="12" t="n">
        <f aca="false">I56+I61</f>
        <v>422491.47</v>
      </c>
      <c r="J62" s="12" t="n">
        <f aca="false">J56+J61</f>
        <v>496200.78</v>
      </c>
      <c r="K62" s="3"/>
      <c r="L62" s="12" t="n">
        <f aca="false">L56+L61</f>
        <v>546326.21</v>
      </c>
    </row>
    <row r="63" customFormat="false" ht="15" hidden="true" customHeight="true" outlineLevel="0" collapsed="false">
      <c r="A63" s="3"/>
      <c r="B63" s="10"/>
      <c r="C63" s="10"/>
      <c r="D63" s="10"/>
      <c r="E63" s="10"/>
      <c r="F63" s="10"/>
      <c r="G63" s="10"/>
      <c r="H63" s="10"/>
      <c r="I63" s="10"/>
      <c r="J63" s="10"/>
      <c r="K63" s="3"/>
      <c r="L63" s="10"/>
    </row>
    <row r="64" customFormat="false" ht="15" hidden="false" customHeight="true" outlineLevel="0" collapsed="false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customFormat="false" ht="15" hidden="false" customHeight="true" outlineLevel="0" collapsed="false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customFormat="false" ht="15" hidden="false" customHeight="true" outlineLevel="0" collapsed="false">
      <c r="A66" s="6" t="s">
        <v>69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customFormat="false" ht="15" hidden="false" customHeight="true" outlineLevel="0" collapsed="false">
      <c r="A67" s="8" t="s">
        <v>70</v>
      </c>
      <c r="B67" s="9" t="s">
        <v>5</v>
      </c>
      <c r="C67" s="9" t="s">
        <v>6</v>
      </c>
      <c r="D67" s="9" t="s">
        <v>7</v>
      </c>
      <c r="E67" s="9" t="s">
        <v>8</v>
      </c>
      <c r="F67" s="9" t="s">
        <v>9</v>
      </c>
      <c r="G67" s="9" t="s">
        <v>10</v>
      </c>
      <c r="H67" s="9" t="s">
        <v>11</v>
      </c>
      <c r="I67" s="9" t="s">
        <v>12</v>
      </c>
      <c r="J67" s="9" t="s">
        <v>13</v>
      </c>
      <c r="K67" s="9" t="s">
        <v>14</v>
      </c>
      <c r="L67" s="9" t="s">
        <v>15</v>
      </c>
    </row>
    <row r="68" customFormat="false" ht="15" hidden="false" customHeight="true" outlineLevel="0" collapsed="false">
      <c r="A68" s="3" t="s">
        <v>71</v>
      </c>
      <c r="B68" s="10" t="n">
        <f aca="false">L40</f>
        <v>56347.05</v>
      </c>
      <c r="C68" s="10" t="n">
        <f aca="false">B90</f>
        <v>41369.6599999999</v>
      </c>
      <c r="D68" s="10" t="n">
        <f aca="false">C90</f>
        <v>134780.24</v>
      </c>
      <c r="E68" s="10" t="n">
        <f aca="false">D90</f>
        <v>77982.89</v>
      </c>
      <c r="F68" s="10" t="n">
        <f aca="false">E90</f>
        <v>24072.5199999999</v>
      </c>
      <c r="G68" s="10" t="n">
        <f aca="false">F90</f>
        <v>82271.56</v>
      </c>
      <c r="H68" s="10" t="n">
        <f aca="false">G90</f>
        <v>47625.3199999999</v>
      </c>
      <c r="I68" s="10" t="n">
        <f aca="false">H90</f>
        <v>31652.5499999999</v>
      </c>
      <c r="J68" s="10" t="n">
        <f aca="false">I90</f>
        <v>38222.2499999999</v>
      </c>
      <c r="K68" s="10" t="n">
        <f aca="false">B68</f>
        <v>56347.05</v>
      </c>
      <c r="L68" s="10" t="n">
        <v>38005.38</v>
      </c>
    </row>
    <row r="69" customFormat="false" ht="15" hidden="false" customHeight="true" outlineLevel="0" collapsed="false">
      <c r="A69" s="3" t="s">
        <v>72</v>
      </c>
      <c r="B69" s="10" t="n">
        <f aca="false">B33</f>
        <v>-54151.47</v>
      </c>
      <c r="C69" s="10" t="n">
        <f aca="false">C33</f>
        <v>-54142.41</v>
      </c>
      <c r="D69" s="10" t="n">
        <f aca="false">D33</f>
        <v>-101844.65</v>
      </c>
      <c r="E69" s="10" t="n">
        <f aca="false">E33</f>
        <v>-46845.7</v>
      </c>
      <c r="F69" s="10" t="n">
        <f aca="false">F33</f>
        <v>-48803.57</v>
      </c>
      <c r="G69" s="10" t="n">
        <f aca="false">G33</f>
        <v>-48454.2</v>
      </c>
      <c r="H69" s="10" t="n">
        <f aca="false">H33</f>
        <v>-27338.04</v>
      </c>
      <c r="I69" s="10" t="n">
        <f aca="false">I33</f>
        <v>-24012.96</v>
      </c>
      <c r="J69" s="10" t="n">
        <f aca="false">J33</f>
        <v>-32969.25</v>
      </c>
      <c r="K69" s="10" t="n">
        <f aca="false">K33</f>
        <v>-438562.25</v>
      </c>
      <c r="L69" s="10" t="n">
        <f aca="false">L33</f>
        <v>-583537.79</v>
      </c>
    </row>
    <row r="70" customFormat="false" ht="15" hidden="false" customHeight="true" outlineLevel="0" collapsed="false">
      <c r="A70" s="3" t="s">
        <v>73</v>
      </c>
      <c r="B70" s="10" t="n">
        <v>-1016.8</v>
      </c>
      <c r="C70" s="10" t="n">
        <v>-942.63</v>
      </c>
      <c r="D70" s="10" t="n">
        <v>-900</v>
      </c>
      <c r="E70" s="10" t="n">
        <v>-709.78</v>
      </c>
      <c r="F70" s="10" t="n">
        <v>-667.15</v>
      </c>
      <c r="G70" s="10" t="n">
        <v>-667.15</v>
      </c>
      <c r="H70" s="10" t="n">
        <v>-205.99</v>
      </c>
      <c r="I70" s="10" t="n">
        <v>1126.15</v>
      </c>
      <c r="J70" s="10" t="n">
        <v>717.25</v>
      </c>
      <c r="K70" s="10" t="n">
        <f aca="false">SUM(B70:J70)</f>
        <v>-3266.1</v>
      </c>
      <c r="L70" s="10" t="n">
        <v>-48380.54</v>
      </c>
    </row>
    <row r="71" customFormat="false" ht="15" hidden="false" customHeight="true" outlineLevel="0" collapsed="false">
      <c r="A71" s="3" t="s">
        <v>74</v>
      </c>
      <c r="B71" s="10" t="n">
        <f aca="false">-B31</f>
        <v>9139.25</v>
      </c>
      <c r="C71" s="10" t="n">
        <f aca="false">-C31</f>
        <v>9139.02</v>
      </c>
      <c r="D71" s="10" t="n">
        <f aca="false">-D31</f>
        <v>9140.85</v>
      </c>
      <c r="E71" s="10" t="n">
        <f aca="false">-E31</f>
        <v>9152.55</v>
      </c>
      <c r="F71" s="10" t="n">
        <f aca="false">-F31</f>
        <v>9194.6</v>
      </c>
      <c r="G71" s="10" t="n">
        <f aca="false">-G31</f>
        <v>9447.33</v>
      </c>
      <c r="H71" s="10" t="n">
        <f aca="false">-H31</f>
        <v>9934.5</v>
      </c>
      <c r="I71" s="10" t="n">
        <f aca="false">-I31</f>
        <v>9541.22</v>
      </c>
      <c r="J71" s="10" t="n">
        <f aca="false">-J31</f>
        <v>9529.37</v>
      </c>
      <c r="K71" s="10" t="n">
        <f aca="false">-K31</f>
        <v>84218.69</v>
      </c>
      <c r="L71" s="10" t="n">
        <v>55169.28</v>
      </c>
    </row>
    <row r="72" customFormat="false" ht="15" hidden="false" customHeight="true" outlineLevel="0" collapsed="false">
      <c r="A72" s="3" t="s">
        <v>75</v>
      </c>
      <c r="B72" s="10" t="n">
        <f aca="false">-(B41-L41)</f>
        <v>8394.77</v>
      </c>
      <c r="C72" s="10" t="n">
        <f aca="false">-(C41-B41)</f>
        <v>1691.97</v>
      </c>
      <c r="D72" s="10" t="n">
        <f aca="false">-(D41-C41)</f>
        <v>594.68</v>
      </c>
      <c r="E72" s="10" t="n">
        <f aca="false">-(E41-D41)</f>
        <v>-2466.22</v>
      </c>
      <c r="F72" s="10" t="n">
        <f aca="false">-(F41-E41)</f>
        <v>13261.58</v>
      </c>
      <c r="G72" s="10" t="n">
        <f aca="false">-(G41-F41)</f>
        <v>5444.06</v>
      </c>
      <c r="H72" s="10" t="n">
        <f aca="false">-(H41-G41)</f>
        <v>109.440000000001</v>
      </c>
      <c r="I72" s="10" t="n">
        <f aca="false">-(I41-H41)</f>
        <v>-399.03</v>
      </c>
      <c r="J72" s="10" t="n">
        <f aca="false">-(J41-I41)</f>
        <v>-4145.18</v>
      </c>
      <c r="K72" s="10" t="n">
        <f aca="false">SUM(B72:J72)</f>
        <v>22486.07</v>
      </c>
      <c r="L72" s="10" t="n">
        <v>-31723.97</v>
      </c>
    </row>
    <row r="73" customFormat="false" ht="15" hidden="false" customHeight="true" outlineLevel="0" collapsed="false">
      <c r="A73" s="3" t="s">
        <v>76</v>
      </c>
      <c r="B73" s="10" t="n">
        <f aca="false">-(B42-L42)</f>
        <v>2476.17</v>
      </c>
      <c r="C73" s="10" t="n">
        <f aca="false">-(C42-B42)</f>
        <v>3710.23</v>
      </c>
      <c r="D73" s="10" t="n">
        <f aca="false">-(D42-C42)</f>
        <v>-5101.07</v>
      </c>
      <c r="E73" s="10" t="n">
        <f aca="false">-(E42-D42)</f>
        <v>1844.27</v>
      </c>
      <c r="F73" s="10" t="n">
        <f aca="false">-(F42-E42)</f>
        <v>-29436.89</v>
      </c>
      <c r="G73" s="10" t="n">
        <f aca="false">-(G42-F42)</f>
        <v>6453.64999999999</v>
      </c>
      <c r="H73" s="10" t="n">
        <f aca="false">-(H42-G42)</f>
        <v>2531.81</v>
      </c>
      <c r="I73" s="10" t="n">
        <f aca="false">-(I42-H42)</f>
        <v>3294.99000000001</v>
      </c>
      <c r="J73" s="10" t="n">
        <f aca="false">-(J42-I42)</f>
        <v>3728.06999999999</v>
      </c>
      <c r="K73" s="10" t="n">
        <f aca="false">SUM(B73:J73)</f>
        <v>-10498.77</v>
      </c>
      <c r="L73" s="10" t="n">
        <v>-39676.43</v>
      </c>
    </row>
    <row r="74" customFormat="false" ht="15" hidden="false" customHeight="true" outlineLevel="0" collapsed="false">
      <c r="A74" s="3" t="s">
        <v>77</v>
      </c>
      <c r="B74" s="10" t="n">
        <f aca="false">-(B43-L43)</f>
        <v>4795.21</v>
      </c>
      <c r="C74" s="10" t="n">
        <f aca="false">-(C43-B43)</f>
        <v>3896.75</v>
      </c>
      <c r="D74" s="10" t="n">
        <f aca="false">-(D43-C43)</f>
        <v>-7422.19</v>
      </c>
      <c r="E74" s="10" t="n">
        <f aca="false">-(E43-D43)</f>
        <v>3694.23</v>
      </c>
      <c r="F74" s="10" t="n">
        <f aca="false">-(F43-E43)</f>
        <v>27718.91</v>
      </c>
      <c r="G74" s="10" t="n">
        <f aca="false">-(G43-F43)</f>
        <v>-195.82</v>
      </c>
      <c r="H74" s="10" t="n">
        <f aca="false">-(H43-G43)</f>
        <v>-2945.26</v>
      </c>
      <c r="I74" s="10" t="n">
        <f aca="false">-(I43-H43)</f>
        <v>340.48</v>
      </c>
      <c r="J74" s="10" t="n">
        <f aca="false">-(J43-I43)</f>
        <v>553.02</v>
      </c>
      <c r="K74" s="10" t="n">
        <f aca="false">SUM(B74:J74)</f>
        <v>30435.33</v>
      </c>
      <c r="L74" s="10" t="n">
        <v>84074.64</v>
      </c>
    </row>
    <row r="75" customFormat="false" ht="15" hidden="false" customHeight="true" outlineLevel="0" collapsed="false">
      <c r="A75" s="3" t="s">
        <v>78</v>
      </c>
      <c r="B75" s="10" t="n">
        <v>14085.43</v>
      </c>
      <c r="C75" s="10" t="n">
        <v>-46361.08</v>
      </c>
      <c r="D75" s="10" t="n">
        <v>8622.29</v>
      </c>
      <c r="E75" s="10" t="n">
        <v>-12095.24</v>
      </c>
      <c r="F75" s="10" t="n">
        <v>-651.420000000002</v>
      </c>
      <c r="G75" s="10" t="n">
        <v>58.1299999999974</v>
      </c>
      <c r="H75" s="10" t="n">
        <v>-4850.85</v>
      </c>
      <c r="I75" s="10" t="n">
        <v>25996.63</v>
      </c>
      <c r="J75" s="10" t="n">
        <v>-5163.27</v>
      </c>
      <c r="K75" s="10" t="n">
        <f aca="false">SUM(B75:J75)</f>
        <v>-20359.38</v>
      </c>
      <c r="L75" s="10" t="n">
        <v>68085.96</v>
      </c>
    </row>
    <row r="76" customFormat="false" ht="15" hidden="false" customHeight="true" outlineLevel="0" collapsed="false">
      <c r="A76" s="3" t="s">
        <v>79</v>
      </c>
      <c r="B76" s="10" t="n">
        <f aca="false">(B53-L53)</f>
        <v>0</v>
      </c>
      <c r="C76" s="10" t="n">
        <f aca="false">(C53-B53)</f>
        <v>39.7799999999997</v>
      </c>
      <c r="D76" s="10" t="n">
        <f aca="false">(D53-C53)</f>
        <v>-3674.68</v>
      </c>
      <c r="E76" s="10" t="n">
        <f aca="false">(E53-D53)</f>
        <v>0</v>
      </c>
      <c r="F76" s="10" t="n">
        <f aca="false">(F53-E53)</f>
        <v>-3856.31</v>
      </c>
      <c r="G76" s="10" t="n">
        <f aca="false">(G53-F53)</f>
        <v>-18.9</v>
      </c>
      <c r="H76" s="10" t="n">
        <f aca="false">(H53-G53)</f>
        <v>2522.29</v>
      </c>
      <c r="I76" s="10" t="n">
        <f aca="false">(I53-H53)</f>
        <v>-1456.47</v>
      </c>
      <c r="J76" s="10" t="n">
        <f aca="false">(J53-I53)</f>
        <v>1661.61</v>
      </c>
      <c r="K76" s="10" t="n">
        <f aca="false">SUM(B76:J76)</f>
        <v>-4782.68</v>
      </c>
      <c r="L76" s="10" t="n">
        <v>-943.54</v>
      </c>
    </row>
    <row r="77" customFormat="false" ht="15" hidden="false" customHeight="true" outlineLevel="0" collapsed="false">
      <c r="A77" s="3" t="s">
        <v>80</v>
      </c>
      <c r="B77" s="10" t="n">
        <f aca="false">(B51-L51)</f>
        <v>0</v>
      </c>
      <c r="C77" s="10" t="n">
        <f aca="false">(C51-B51)</f>
        <v>0</v>
      </c>
      <c r="D77" s="10" t="n">
        <f aca="false">(D51-C51)</f>
        <v>0</v>
      </c>
      <c r="E77" s="10" t="n">
        <f aca="false">(E51-D51)</f>
        <v>0</v>
      </c>
      <c r="F77" s="10" t="n">
        <f aca="false">(F51-E51)</f>
        <v>0</v>
      </c>
      <c r="G77" s="10" t="n">
        <f aca="false">(G51-F51)</f>
        <v>0</v>
      </c>
      <c r="H77" s="10" t="n">
        <f aca="false">(H51-G51)</f>
        <v>0</v>
      </c>
      <c r="I77" s="10" t="n">
        <f aca="false">(I51-H51)</f>
        <v>0</v>
      </c>
      <c r="J77" s="10" t="n">
        <f aca="false">(J51-I51)</f>
        <v>0</v>
      </c>
      <c r="K77" s="10" t="n">
        <f aca="false">SUM(B77:J77)</f>
        <v>0</v>
      </c>
      <c r="L77" s="10" t="n">
        <v>0</v>
      </c>
    </row>
    <row r="78" customFormat="false" ht="15" hidden="false" customHeight="true" outlineLevel="0" collapsed="false">
      <c r="A78" s="3" t="s">
        <v>81</v>
      </c>
      <c r="B78" s="10" t="n">
        <f aca="false">(B54-L54)</f>
        <v>-4036.12</v>
      </c>
      <c r="C78" s="10" t="n">
        <f aca="false">(C54-B54)</f>
        <v>-2561.11</v>
      </c>
      <c r="D78" s="10" t="n">
        <f aca="false">(D54-C54)</f>
        <v>-1566.28</v>
      </c>
      <c r="E78" s="10" t="n">
        <f aca="false">(E54-D54)</f>
        <v>2174.27</v>
      </c>
      <c r="F78" s="10" t="n">
        <f aca="false">(F54-E54)</f>
        <v>-829.16</v>
      </c>
      <c r="G78" s="10" t="n">
        <f aca="false">(G54-F54)</f>
        <v>-3704.68</v>
      </c>
      <c r="H78" s="10" t="n">
        <f aca="false">(H54-G54)</f>
        <v>940.16</v>
      </c>
      <c r="I78" s="10" t="n">
        <f aca="false">(I54-H54)</f>
        <v>135.68</v>
      </c>
      <c r="J78" s="10" t="n">
        <f aca="false">(J54-I54)</f>
        <v>-1621.27</v>
      </c>
      <c r="K78" s="10" t="n">
        <f aca="false">SUM(B78:J78)</f>
        <v>-11068.51</v>
      </c>
      <c r="L78" s="10" t="n">
        <v>13094.61</v>
      </c>
    </row>
    <row r="79" customFormat="false" ht="15" hidden="false" customHeight="true" outlineLevel="0" collapsed="false">
      <c r="A79" s="3" t="s">
        <v>82</v>
      </c>
      <c r="B79" s="10" t="n">
        <f aca="false">-(B47-L47)+(B55-L55)</f>
        <v>8862.85999999999</v>
      </c>
      <c r="C79" s="10" t="n">
        <f aca="false">-(C47-B47)+(C55-B55)</f>
        <v>8637.51000000001</v>
      </c>
      <c r="D79" s="10" t="n">
        <f aca="false">-(D47-C47)+(D55-C55)</f>
        <v>2765.43999999999</v>
      </c>
      <c r="E79" s="10" t="n">
        <f aca="false">-(E47-D47)+(E55-D55)</f>
        <v>-5320.1</v>
      </c>
      <c r="F79" s="10" t="n">
        <f aca="false">-(F47-E47)+(F55-E55)</f>
        <v>1382.81</v>
      </c>
      <c r="G79" s="10" t="n">
        <f aca="false">-(G47-F47)+(G55-F55)</f>
        <v>6696.12</v>
      </c>
      <c r="H79" s="10" t="n">
        <f aca="false">-(H47-G47)+(H55-G55)</f>
        <v>4244.96999999999</v>
      </c>
      <c r="I79" s="10" t="n">
        <f aca="false">-(I47-H47)+(I55-H55)</f>
        <v>-12303.28</v>
      </c>
      <c r="J79" s="10" t="n">
        <f aca="false">-(J47-I47)+(J55-I55)</f>
        <v>-7828.95999999999</v>
      </c>
      <c r="K79" s="10" t="n">
        <f aca="false">SUM(B79:J79)</f>
        <v>7137.37000000001</v>
      </c>
      <c r="L79" s="10" t="n">
        <v>72651.05</v>
      </c>
    </row>
    <row r="80" customFormat="false" ht="15" hidden="false" customHeight="true" outlineLevel="0" collapsed="false">
      <c r="A80" s="11" t="s">
        <v>83</v>
      </c>
      <c r="B80" s="12" t="n">
        <f aca="false">SUM(B69:B79)</f>
        <v>-11450.7</v>
      </c>
      <c r="C80" s="12" t="n">
        <f aca="false">SUM(C69:C79)</f>
        <v>-76891.97</v>
      </c>
      <c r="D80" s="12" t="n">
        <f aca="false">SUM(D69:D79)</f>
        <v>-99385.61</v>
      </c>
      <c r="E80" s="12" t="n">
        <f aca="false">SUM(E69:E79)</f>
        <v>-50571.72</v>
      </c>
      <c r="F80" s="12" t="n">
        <f aca="false">SUM(F69:F79)</f>
        <v>-32686.6</v>
      </c>
      <c r="G80" s="12" t="n">
        <f aca="false">SUM(G69:G79)</f>
        <v>-24941.46</v>
      </c>
      <c r="H80" s="12" t="n">
        <f aca="false">SUM(H69:H79)</f>
        <v>-15056.97</v>
      </c>
      <c r="I80" s="12" t="n">
        <f aca="false">SUM(I69:I79)</f>
        <v>2263.41</v>
      </c>
      <c r="J80" s="12" t="n">
        <f aca="false">SUM(J69:J79)</f>
        <v>-35538.61</v>
      </c>
      <c r="K80" s="12" t="n">
        <f aca="false">SUM(K69:K79)</f>
        <v>-344260.23</v>
      </c>
      <c r="L80" s="12" t="n">
        <f aca="false">SUM(L69:L79)</f>
        <v>-411186.73</v>
      </c>
    </row>
    <row r="81" customFormat="false" ht="15" hidden="false" customHeight="true" outlineLevel="0" collapsed="false">
      <c r="A81" s="3" t="s">
        <v>84</v>
      </c>
      <c r="B81" s="10" t="n">
        <v>-4749.46000000004</v>
      </c>
      <c r="C81" s="10" t="n">
        <v>-8985.64999999999</v>
      </c>
      <c r="D81" s="10" t="n">
        <v>3507.26000000004</v>
      </c>
      <c r="E81" s="10" t="n">
        <v>-3683.17000000001</v>
      </c>
      <c r="F81" s="10" t="n">
        <v>-1025.94000000003</v>
      </c>
      <c r="G81" s="10" t="n">
        <v>-344.479999999965</v>
      </c>
      <c r="H81" s="10" t="n">
        <v>-158.729999999981</v>
      </c>
      <c r="I81" s="10" t="n">
        <v>2091.39999999998</v>
      </c>
      <c r="J81" s="10" t="n">
        <v>-45984.74</v>
      </c>
      <c r="K81" s="10" t="n">
        <f aca="false">SUM(B81:J81)</f>
        <v>-59333.51</v>
      </c>
      <c r="L81" s="10" t="n">
        <v>-345670.31</v>
      </c>
    </row>
    <row r="82" customFormat="false" ht="15" hidden="false" customHeight="true" outlineLevel="0" collapsed="false">
      <c r="A82" s="3" t="s">
        <v>85</v>
      </c>
      <c r="B82" s="10" t="n">
        <f aca="false">-(B46-L46)</f>
        <v>12.75</v>
      </c>
      <c r="C82" s="10" t="n">
        <f aca="false">-(C46-B46)</f>
        <v>12.75</v>
      </c>
      <c r="D82" s="10" t="n">
        <f aca="false">-(D46-C46)</f>
        <v>12.75</v>
      </c>
      <c r="E82" s="10" t="n">
        <f aca="false">-(E46-D46)</f>
        <v>12.75</v>
      </c>
      <c r="F82" s="10" t="n">
        <f aca="false">-(F46-E46)</f>
        <v>12.7499999999999</v>
      </c>
      <c r="G82" s="10" t="n">
        <f aca="false">-(G46-F46)</f>
        <v>12.75</v>
      </c>
      <c r="H82" s="10" t="n">
        <f aca="false">-(H46-G46)</f>
        <v>12.75</v>
      </c>
      <c r="I82" s="10" t="n">
        <f aca="false">-(I46-H46)</f>
        <v>11.93</v>
      </c>
      <c r="J82" s="10" t="n">
        <f aca="false">-(J46-I46)</f>
        <v>-0</v>
      </c>
      <c r="K82" s="10" t="n">
        <f aca="false">SUM(B82:J82)</f>
        <v>101.18</v>
      </c>
      <c r="L82" s="10" t="n">
        <v>611.62</v>
      </c>
    </row>
    <row r="83" customFormat="false" ht="15" hidden="false" customHeight="true" outlineLevel="0" collapsed="false">
      <c r="A83" s="3" t="s">
        <v>86</v>
      </c>
      <c r="B83" s="10" t="n">
        <f aca="false">-(B44-L44)</f>
        <v>-0</v>
      </c>
      <c r="C83" s="10" t="n">
        <f aca="false">-(C44-B44)</f>
        <v>-0</v>
      </c>
      <c r="D83" s="10" t="n">
        <f aca="false">-(D44-C44)</f>
        <v>-0</v>
      </c>
      <c r="E83" s="10" t="n">
        <f aca="false">-(E44-D44)</f>
        <v>-0</v>
      </c>
      <c r="F83" s="10" t="n">
        <f aca="false">-(F44-E44)</f>
        <v>-0</v>
      </c>
      <c r="G83" s="10" t="n">
        <f aca="false">-(G44-F44)</f>
        <v>-0</v>
      </c>
      <c r="H83" s="10" t="n">
        <f aca="false">-(H44-G44)</f>
        <v>-0</v>
      </c>
      <c r="I83" s="10" t="n">
        <f aca="false">-(I44-H44)</f>
        <v>-0</v>
      </c>
      <c r="J83" s="10" t="n">
        <f aca="false">-(J44-I44)</f>
        <v>-0</v>
      </c>
      <c r="K83" s="10" t="n">
        <f aca="false">SUM(B83:J83)</f>
        <v>0</v>
      </c>
      <c r="L83" s="10" t="n">
        <v>406233.33</v>
      </c>
    </row>
    <row r="84" customFormat="false" ht="15" hidden="false" customHeight="true" outlineLevel="0" collapsed="false">
      <c r="A84" s="11" t="s">
        <v>87</v>
      </c>
      <c r="B84" s="12" t="n">
        <f aca="false">SUM(B81:B83)</f>
        <v>-4736.71000000004</v>
      </c>
      <c r="C84" s="12" t="n">
        <f aca="false">SUM(C81:C83)</f>
        <v>-8972.89999999999</v>
      </c>
      <c r="D84" s="12" t="n">
        <f aca="false">SUM(D81:D83)</f>
        <v>3520.01000000004</v>
      </c>
      <c r="E84" s="12" t="n">
        <f aca="false">SUM(E81:E83)</f>
        <v>-3670.42000000001</v>
      </c>
      <c r="F84" s="12" t="n">
        <f aca="false">SUM(F81:F83)</f>
        <v>-1013.19000000003</v>
      </c>
      <c r="G84" s="12" t="n">
        <f aca="false">SUM(G81:G83)</f>
        <v>-331.729999999965</v>
      </c>
      <c r="H84" s="12" t="n">
        <f aca="false">SUM(H81:H83)</f>
        <v>-145.979999999981</v>
      </c>
      <c r="I84" s="12" t="n">
        <f aca="false">SUM(I81:I83)</f>
        <v>2103.32999999998</v>
      </c>
      <c r="J84" s="12" t="n">
        <f aca="false">SUM(J81:J83)</f>
        <v>-45984.74</v>
      </c>
      <c r="K84" s="12" t="n">
        <f aca="false">SUM(K81:K83)</f>
        <v>-59232.33</v>
      </c>
      <c r="L84" s="12" t="n">
        <f aca="false">SUM(L81:L83)</f>
        <v>61174.64</v>
      </c>
    </row>
    <row r="85" customFormat="false" ht="15" hidden="false" customHeight="true" outlineLevel="0" collapsed="false">
      <c r="A85" s="3" t="s">
        <v>88</v>
      </c>
      <c r="B85" s="10" t="n">
        <f aca="false">(B52-L52)</f>
        <v>-182325.17</v>
      </c>
      <c r="C85" s="10" t="n">
        <f aca="false">(C52-B52)</f>
        <v>-1992.55</v>
      </c>
      <c r="D85" s="10" t="n">
        <f aca="false">(D52-C52)</f>
        <v>2668.25</v>
      </c>
      <c r="E85" s="10" t="n">
        <f aca="false">(E52-D52)</f>
        <v>331.77</v>
      </c>
      <c r="F85" s="10" t="n">
        <f aca="false">(F52-E52)</f>
        <v>3322.73</v>
      </c>
      <c r="G85" s="10" t="n">
        <f aca="false">(G52-F52)</f>
        <v>-197.600000000002</v>
      </c>
      <c r="H85" s="10" t="n">
        <f aca="false">(H52-G52)</f>
        <v>-769.82</v>
      </c>
      <c r="I85" s="10" t="n">
        <f aca="false">(I52-H52)</f>
        <v>3136.67</v>
      </c>
      <c r="J85" s="10" t="n">
        <f aca="false">(J52-I52)</f>
        <v>74912.85</v>
      </c>
      <c r="K85" s="10" t="n">
        <f aca="false">SUM(B85:J85)</f>
        <v>-100912.87</v>
      </c>
      <c r="L85" s="10" t="n">
        <v>191429.76</v>
      </c>
    </row>
    <row r="86" customFormat="false" ht="15" hidden="false" customHeight="true" outlineLevel="0" collapsed="false">
      <c r="A86" s="3" t="s">
        <v>89</v>
      </c>
      <c r="B86" s="10" t="n">
        <f aca="false">(B58-L58)</f>
        <v>183535.19</v>
      </c>
      <c r="C86" s="10" t="n">
        <f aca="false">(C58-B58)</f>
        <v>181268</v>
      </c>
      <c r="D86" s="10" t="n">
        <f aca="false">(D58-C58)</f>
        <v>36400</v>
      </c>
      <c r="E86" s="10" t="n">
        <f aca="false">(E58-D58)</f>
        <v>0</v>
      </c>
      <c r="F86" s="10" t="n">
        <f aca="false">(F58-E58)</f>
        <v>91313</v>
      </c>
      <c r="G86" s="10" t="n">
        <f aca="false">(G58-F58)</f>
        <v>0</v>
      </c>
      <c r="H86" s="10" t="n">
        <f aca="false">(H58-G58)</f>
        <v>0</v>
      </c>
      <c r="I86" s="10" t="n">
        <f aca="false">(I58-H58)</f>
        <v>0</v>
      </c>
      <c r="J86" s="10" t="n">
        <f aca="false">(J58-I58)</f>
        <v>44172</v>
      </c>
      <c r="K86" s="10" t="n">
        <f aca="false">SUM(B86:J86)</f>
        <v>536688.19</v>
      </c>
      <c r="L86" s="10" t="n">
        <v>176924</v>
      </c>
    </row>
    <row r="87" customFormat="false" ht="15" hidden="false" customHeight="true" outlineLevel="0" collapsed="false">
      <c r="A87" s="3" t="s">
        <v>90</v>
      </c>
      <c r="B87" s="10" t="n">
        <f aca="false">(B59-L59)+(B60-L60)-B69-B70</f>
        <v>-3.20596882374957E-011</v>
      </c>
      <c r="C87" s="10" t="n">
        <f aca="false">(C59-B59)+(C60-B60)-C69-C70</f>
        <v>-1.92130755749531E-011</v>
      </c>
      <c r="D87" s="10" t="n">
        <f aca="false">(D59-C59)+(D60-C60)-D69-D70</f>
        <v>1.01863406598568E-010</v>
      </c>
      <c r="E87" s="10" t="n">
        <f aca="false">(E59-D59)+(E60-D60)-E69-E70</f>
        <v>-9.34505806071684E-011</v>
      </c>
      <c r="F87" s="10" t="n">
        <f aca="false">(F59-E59)+(F60-E60)-F69-F70</f>
        <v>-2736.89999999987</v>
      </c>
      <c r="G87" s="10" t="n">
        <f aca="false">(G59-F59)+(G60-F60)-G69-G70</f>
        <v>-9175.45000000004</v>
      </c>
      <c r="H87" s="10" t="n">
        <f aca="false">(H59-G59)+(H60-G60)-H69-H70</f>
        <v>-3.4333424991928E-011</v>
      </c>
      <c r="I87" s="10" t="n">
        <f aca="false">(I59-H59)+(I60-H60)-I69-I70</f>
        <v>-933.710000000016</v>
      </c>
      <c r="J87" s="10" t="n">
        <f aca="false">(J59-I59)+(J60-I60)-J69-J70</f>
        <v>42.1899999999441</v>
      </c>
      <c r="K87" s="10" t="n">
        <f aca="false">SUM(B87:J87)</f>
        <v>-12803.8700000001</v>
      </c>
      <c r="L87" s="10" t="n">
        <v>0</v>
      </c>
    </row>
    <row r="88" customFormat="false" ht="15" hidden="false" customHeight="true" outlineLevel="0" collapsed="false">
      <c r="A88" s="11" t="s">
        <v>91</v>
      </c>
      <c r="B88" s="12" t="n">
        <f aca="false">SUM(B85:B87)</f>
        <v>1210.01999999993</v>
      </c>
      <c r="C88" s="12" t="n">
        <f aca="false">SUM(C85:C87)</f>
        <v>179275.45</v>
      </c>
      <c r="D88" s="12" t="n">
        <f aca="false">SUM(D85:D87)</f>
        <v>39068.2500000001</v>
      </c>
      <c r="E88" s="12" t="n">
        <f aca="false">SUM(E85:E87)</f>
        <v>331.769999999907</v>
      </c>
      <c r="F88" s="12" t="n">
        <f aca="false">SUM(F85:F87)</f>
        <v>91898.8300000001</v>
      </c>
      <c r="G88" s="12" t="n">
        <f aca="false">SUM(G85:G87)</f>
        <v>-9373.05000000004</v>
      </c>
      <c r="H88" s="12" t="n">
        <f aca="false">SUM(H85:H87)</f>
        <v>-769.820000000034</v>
      </c>
      <c r="I88" s="12" t="n">
        <f aca="false">SUM(I85:I87)</f>
        <v>2202.95999999999</v>
      </c>
      <c r="J88" s="12" t="n">
        <f aca="false">SUM(J85:J87)</f>
        <v>119127.04</v>
      </c>
      <c r="K88" s="12" t="n">
        <f aca="false">SUM(K85:K87)</f>
        <v>422971.45</v>
      </c>
      <c r="L88" s="12" t="n">
        <f aca="false">SUM(L85:L87)</f>
        <v>368353.76</v>
      </c>
    </row>
    <row r="89" customFormat="false" ht="15" hidden="false" customHeight="true" outlineLevel="0" collapsed="false">
      <c r="A89" s="11" t="s">
        <v>92</v>
      </c>
      <c r="B89" s="12" t="n">
        <f aca="false">B80+B84+B88</f>
        <v>-14977.3900000001</v>
      </c>
      <c r="C89" s="12" t="n">
        <f aca="false">C80+C84+C88</f>
        <v>93410.58</v>
      </c>
      <c r="D89" s="12" t="n">
        <f aca="false">D80+D84+D88</f>
        <v>-56797.3499999999</v>
      </c>
      <c r="E89" s="12" t="n">
        <f aca="false">E80+E84+E88</f>
        <v>-53910.3700000001</v>
      </c>
      <c r="F89" s="12" t="n">
        <f aca="false">F80+F84+F88</f>
        <v>58199.0400000001</v>
      </c>
      <c r="G89" s="12" t="n">
        <f aca="false">G80+G84+G88</f>
        <v>-34646.24</v>
      </c>
      <c r="H89" s="12" t="n">
        <f aca="false">H80+H84+H88</f>
        <v>-15972.77</v>
      </c>
      <c r="I89" s="12" t="n">
        <f aca="false">I80+I84+I88</f>
        <v>6569.69999999997</v>
      </c>
      <c r="J89" s="12" t="n">
        <f aca="false">J80+J84+J88</f>
        <v>37603.6899999999</v>
      </c>
      <c r="K89" s="12" t="n">
        <f aca="false">K80+K84+K88</f>
        <v>19478.8899999998</v>
      </c>
      <c r="L89" s="12" t="n">
        <f aca="false">L80+L84+L88</f>
        <v>18341.67</v>
      </c>
    </row>
    <row r="90" customFormat="false" ht="15" hidden="false" customHeight="true" outlineLevel="0" collapsed="false">
      <c r="A90" s="11" t="s">
        <v>93</v>
      </c>
      <c r="B90" s="12" t="n">
        <f aca="false">B68+B89</f>
        <v>41369.6599999999</v>
      </c>
      <c r="C90" s="12" t="n">
        <f aca="false">C68+C89</f>
        <v>134780.24</v>
      </c>
      <c r="D90" s="12" t="n">
        <f aca="false">D68+D89</f>
        <v>77982.89</v>
      </c>
      <c r="E90" s="12" t="n">
        <f aca="false">E68+E89</f>
        <v>24072.5199999999</v>
      </c>
      <c r="F90" s="12" t="n">
        <f aca="false">F68+F89</f>
        <v>82271.56</v>
      </c>
      <c r="G90" s="12" t="n">
        <f aca="false">G68+G89</f>
        <v>47625.3199999999</v>
      </c>
      <c r="H90" s="12" t="n">
        <f aca="false">H68+H89</f>
        <v>31652.5499999999</v>
      </c>
      <c r="I90" s="12" t="n">
        <f aca="false">I68+I89</f>
        <v>38222.2499999999</v>
      </c>
      <c r="J90" s="12" t="n">
        <f aca="false">J68+J89</f>
        <v>75825.9399999998</v>
      </c>
      <c r="K90" s="12" t="n">
        <f aca="false">K68+K89</f>
        <v>75825.9399999998</v>
      </c>
      <c r="L90" s="12" t="n">
        <f aca="false">L68+L89</f>
        <v>56347.05</v>
      </c>
    </row>
    <row r="91" customFormat="false" ht="15" hidden="false" customHeight="true" outlineLevel="0" collapsed="false">
      <c r="A91" s="3" t="s">
        <v>94</v>
      </c>
      <c r="B91" s="10" t="n">
        <f aca="false">B40</f>
        <v>41369.66</v>
      </c>
      <c r="C91" s="10" t="n">
        <f aca="false">C40</f>
        <v>134780.24</v>
      </c>
      <c r="D91" s="10" t="n">
        <f aca="false">D40</f>
        <v>77982.89</v>
      </c>
      <c r="E91" s="10" t="n">
        <f aca="false">E40</f>
        <v>24072.52</v>
      </c>
      <c r="F91" s="10" t="n">
        <f aca="false">F40</f>
        <v>82271.56</v>
      </c>
      <c r="G91" s="10" t="n">
        <f aca="false">G40</f>
        <v>47625.32</v>
      </c>
      <c r="H91" s="10" t="n">
        <f aca="false">H40</f>
        <v>31652.55</v>
      </c>
      <c r="I91" s="10" t="n">
        <f aca="false">I40</f>
        <v>38222.25</v>
      </c>
      <c r="J91" s="10" t="n">
        <f aca="false">J40</f>
        <v>75825.94</v>
      </c>
      <c r="K91" s="10" t="n">
        <f aca="false">J40</f>
        <v>75825.94</v>
      </c>
      <c r="L91" s="10" t="n">
        <f aca="false">L40</f>
        <v>56347.05</v>
      </c>
    </row>
    <row r="92" customFormat="false" ht="15" hidden="true" customHeight="true" outlineLevel="0" collapsed="false">
      <c r="A92" s="3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</row>
    <row r="93" customFormat="false" ht="15" hidden="false" customHeight="true" outlineLevel="0" collapsed="false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customFormat="false" ht="15" hidden="false" customHeight="true" outlineLevel="0" collapsed="false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customFormat="false" ht="15" hidden="false" customHeight="true" outlineLevel="0" collapsed="false">
      <c r="A95" s="6" t="s">
        <v>95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</row>
    <row r="96" customFormat="false" ht="15" hidden="false" customHeight="true" outlineLevel="0" collapsed="false">
      <c r="A96" s="8" t="s">
        <v>96</v>
      </c>
      <c r="B96" s="9" t="s">
        <v>5</v>
      </c>
      <c r="C96" s="9" t="s">
        <v>6</v>
      </c>
      <c r="D96" s="9" t="s">
        <v>7</v>
      </c>
      <c r="E96" s="9" t="s">
        <v>8</v>
      </c>
      <c r="F96" s="9" t="s">
        <v>9</v>
      </c>
      <c r="G96" s="9" t="s">
        <v>10</v>
      </c>
      <c r="H96" s="9" t="s">
        <v>11</v>
      </c>
      <c r="I96" s="9" t="s">
        <v>12</v>
      </c>
      <c r="J96" s="9" t="s">
        <v>13</v>
      </c>
      <c r="K96" s="9" t="s">
        <v>14</v>
      </c>
      <c r="L96" s="9" t="s">
        <v>15</v>
      </c>
    </row>
    <row r="97" customFormat="false" ht="15" hidden="false" customHeight="true" outlineLevel="0" collapsed="false">
      <c r="A97" s="3" t="s">
        <v>97</v>
      </c>
      <c r="B97" s="3"/>
      <c r="C97" s="3"/>
      <c r="D97" s="10" t="n">
        <v>-36400</v>
      </c>
      <c r="E97" s="3"/>
      <c r="F97" s="3"/>
      <c r="G97" s="3"/>
      <c r="H97" s="3"/>
      <c r="I97" s="3"/>
      <c r="J97" s="3"/>
      <c r="K97" s="10" t="n">
        <f aca="false">SUM(B97:J97)</f>
        <v>-36400</v>
      </c>
      <c r="L97" s="3"/>
    </row>
    <row r="98" customFormat="false" ht="15" hidden="false" customHeight="true" outlineLevel="0" collapsed="false">
      <c r="A98" s="3" t="s">
        <v>98</v>
      </c>
      <c r="B98" s="3"/>
      <c r="C98" s="3"/>
      <c r="D98" s="10" t="n">
        <v>-8803.03</v>
      </c>
      <c r="E98" s="3"/>
      <c r="F98" s="3"/>
      <c r="G98" s="3"/>
      <c r="H98" s="3"/>
      <c r="I98" s="3"/>
      <c r="J98" s="3"/>
      <c r="K98" s="10" t="n">
        <f aca="false">SUM(B98:J98)</f>
        <v>-8803.03</v>
      </c>
      <c r="L98" s="3"/>
    </row>
    <row r="99" customFormat="false" ht="15" hidden="false" customHeight="true" outlineLevel="0" collapsed="false">
      <c r="A99" s="3" t="s">
        <v>99</v>
      </c>
      <c r="B99" s="3"/>
      <c r="C99" s="3"/>
      <c r="D99" s="3"/>
      <c r="E99" s="3"/>
      <c r="F99" s="3"/>
      <c r="G99" s="3"/>
      <c r="H99" s="10" t="n">
        <v>845.36</v>
      </c>
      <c r="I99" s="3"/>
      <c r="J99" s="3"/>
      <c r="K99" s="10" t="n">
        <f aca="false">SUM(B99:J99)</f>
        <v>845.36</v>
      </c>
      <c r="L99" s="3"/>
    </row>
    <row r="100" customFormat="false" ht="15" hidden="false" customHeight="true" outlineLevel="0" collapsed="false">
      <c r="A100" s="3" t="s">
        <v>100</v>
      </c>
      <c r="B100" s="3"/>
      <c r="C100" s="3"/>
      <c r="D100" s="3"/>
      <c r="E100" s="3"/>
      <c r="F100" s="3"/>
      <c r="G100" s="3"/>
      <c r="H100" s="3"/>
      <c r="I100" s="10" t="n">
        <v>-2077.18</v>
      </c>
      <c r="J100" s="10" t="n">
        <v>-772.82</v>
      </c>
      <c r="K100" s="10" t="n">
        <f aca="false">SUM(B100:J100)</f>
        <v>-2850</v>
      </c>
      <c r="L100" s="3"/>
    </row>
    <row r="101" customFormat="false" ht="15" hidden="false" customHeight="true" outlineLevel="0" collapsed="false">
      <c r="A101" s="3" t="s">
        <v>101</v>
      </c>
      <c r="B101" s="3"/>
      <c r="C101" s="3"/>
      <c r="D101" s="3"/>
      <c r="E101" s="3"/>
      <c r="F101" s="3"/>
      <c r="G101" s="3"/>
      <c r="H101" s="3"/>
      <c r="I101" s="10" t="n">
        <v>-2195</v>
      </c>
      <c r="J101" s="3"/>
      <c r="K101" s="10" t="n">
        <f aca="false">SUM(B101:J101)</f>
        <v>-2195</v>
      </c>
      <c r="L101" s="3"/>
    </row>
    <row r="102" customFormat="false" ht="15" hidden="false" customHeight="true" outlineLevel="0" collapsed="false">
      <c r="A102" s="11" t="s">
        <v>102</v>
      </c>
      <c r="B102" s="12" t="n">
        <f aca="false">SUM(B97:B101)</f>
        <v>0</v>
      </c>
      <c r="C102" s="12" t="n">
        <f aca="false">SUM(C97:C101)</f>
        <v>0</v>
      </c>
      <c r="D102" s="12" t="n">
        <f aca="false">SUM(D97:D101)</f>
        <v>-45203.03</v>
      </c>
      <c r="E102" s="12" t="n">
        <f aca="false">SUM(E97:E101)</f>
        <v>0</v>
      </c>
      <c r="F102" s="12" t="n">
        <f aca="false">SUM(F97:F101)</f>
        <v>0</v>
      </c>
      <c r="G102" s="12" t="n">
        <f aca="false">SUM(G97:G101)</f>
        <v>0</v>
      </c>
      <c r="H102" s="12" t="n">
        <f aca="false">SUM(H97:H101)</f>
        <v>845.36</v>
      </c>
      <c r="I102" s="12" t="n">
        <f aca="false">SUM(I97:I101)</f>
        <v>-4272.18</v>
      </c>
      <c r="J102" s="12" t="n">
        <f aca="false">SUM(J97:J101)</f>
        <v>-772.82</v>
      </c>
      <c r="K102" s="12" t="n">
        <f aca="false">SUM(K97:K101)</f>
        <v>-49402.67</v>
      </c>
      <c r="L102" s="12" t="n">
        <f aca="false">SUM(L97:L101)</f>
        <v>0</v>
      </c>
    </row>
    <row r="103" customFormat="false" ht="15" hidden="false" customHeight="true" outlineLevel="0" collapsed="false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customFormat="false" ht="15" hidden="false" customHeight="true" outlineLevel="0" collapsed="false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H1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7" topLeftCell="B18" activePane="bottomRight" state="frozen"/>
      <selection pane="topLeft" activeCell="A1" activeCellId="0" sqref="A1"/>
      <selection pane="topRight" activeCell="B1" activeCellId="0" sqref="B1"/>
      <selection pane="bottomLeft" activeCell="A18" activeCellId="0" sqref="A1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0"/>
    <col collapsed="false" customWidth="true" hidden="false" outlineLevel="0" max="34" min="2" style="1" width="10.51"/>
  </cols>
  <sheetData>
    <row r="1" customFormat="false" ht="15" hidden="false" customHeight="true" outlineLevel="0" collapsed="false">
      <c r="A1" s="2" t="s">
        <v>103</v>
      </c>
    </row>
    <row r="2" customFormat="false" ht="15" hidden="false" customHeight="true" outlineLevel="0" collapsed="false">
      <c r="A2" s="17" t="s">
        <v>104</v>
      </c>
    </row>
    <row r="4" customFormat="false" ht="15" hidden="false" customHeight="true" outlineLevel="0" collapsed="false">
      <c r="A4" s="6" t="s">
        <v>105</v>
      </c>
      <c r="B4" s="6" t="s">
        <v>106</v>
      </c>
      <c r="C4" s="18"/>
      <c r="D4" s="18"/>
      <c r="E4" s="18"/>
      <c r="F4" s="18"/>
      <c r="G4" s="6" t="s">
        <v>15</v>
      </c>
      <c r="H4" s="18"/>
      <c r="I4" s="18"/>
      <c r="J4" s="18"/>
      <c r="K4" s="18"/>
      <c r="L4" s="6" t="s">
        <v>14</v>
      </c>
      <c r="M4" s="18"/>
      <c r="N4" s="18"/>
      <c r="O4" s="18"/>
      <c r="P4" s="18"/>
      <c r="Q4" s="6" t="s">
        <v>107</v>
      </c>
      <c r="R4" s="18"/>
      <c r="S4" s="18"/>
      <c r="T4" s="18"/>
      <c r="U4" s="18"/>
    </row>
    <row r="5" customFormat="false" ht="23.25" hidden="false" customHeight="true" outlineLevel="0" collapsed="false">
      <c r="A5" s="19" t="s">
        <v>108</v>
      </c>
      <c r="B5" s="20" t="s">
        <v>109</v>
      </c>
      <c r="C5" s="20" t="s">
        <v>110</v>
      </c>
      <c r="D5" s="20" t="s">
        <v>23</v>
      </c>
      <c r="E5" s="20" t="s">
        <v>111</v>
      </c>
      <c r="F5" s="20" t="s">
        <v>112</v>
      </c>
      <c r="G5" s="20" t="s">
        <v>109</v>
      </c>
      <c r="H5" s="20" t="s">
        <v>110</v>
      </c>
      <c r="I5" s="20" t="s">
        <v>23</v>
      </c>
      <c r="J5" s="20" t="s">
        <v>111</v>
      </c>
      <c r="K5" s="20" t="s">
        <v>112</v>
      </c>
      <c r="L5" s="20" t="s">
        <v>109</v>
      </c>
      <c r="M5" s="20" t="s">
        <v>110</v>
      </c>
      <c r="N5" s="20" t="s">
        <v>23</v>
      </c>
      <c r="O5" s="20" t="s">
        <v>111</v>
      </c>
      <c r="P5" s="20" t="s">
        <v>112</v>
      </c>
      <c r="Q5" s="20" t="s">
        <v>109</v>
      </c>
      <c r="R5" s="20" t="s">
        <v>110</v>
      </c>
      <c r="S5" s="20" t="s">
        <v>23</v>
      </c>
      <c r="T5" s="20" t="s">
        <v>111</v>
      </c>
      <c r="U5" s="20" t="s">
        <v>112</v>
      </c>
    </row>
    <row r="6" customFormat="false" ht="15" hidden="false" customHeight="true" outlineLevel="0" collapsed="false">
      <c r="A6" s="3" t="s">
        <v>113</v>
      </c>
      <c r="B6" s="21" t="n">
        <f aca="false">AE20</f>
        <v>0</v>
      </c>
      <c r="C6" s="21" t="n">
        <f aca="false">AE22</f>
        <v>0</v>
      </c>
      <c r="D6" s="22" t="n">
        <f aca="false">IFERROR(AE24/AE22,0)</f>
        <v>0</v>
      </c>
      <c r="E6" s="21" t="n">
        <f aca="false">AE29</f>
        <v>-14228.93</v>
      </c>
      <c r="F6" s="22" t="n">
        <f aca="false">IFERROR(AE29/AE22,0)</f>
        <v>0</v>
      </c>
      <c r="G6" s="21" t="n">
        <f aca="false">AF20</f>
        <v>205333.86</v>
      </c>
      <c r="H6" s="21" t="n">
        <f aca="false">AF22</f>
        <v>184008.29</v>
      </c>
      <c r="I6" s="22" t="n">
        <f aca="false">IFERROR(AF24/AF22,0)</f>
        <v>0.64930362648335</v>
      </c>
      <c r="J6" s="21" t="n">
        <f aca="false">AF29</f>
        <v>-2922.83999999999</v>
      </c>
      <c r="K6" s="22" t="n">
        <f aca="false">IFERROR(AF29/AF22,0)</f>
        <v>-0.0158842843439281</v>
      </c>
      <c r="L6" s="21" t="n">
        <f aca="false">AG20</f>
        <v>193037.07</v>
      </c>
      <c r="M6" s="21" t="n">
        <f aca="false">AG22</f>
        <v>182355.93</v>
      </c>
      <c r="N6" s="22" t="n">
        <f aca="false">IFERROR(AG24/AG22,0)</f>
        <v>0.653402880838589</v>
      </c>
      <c r="O6" s="21" t="n">
        <f aca="false">AG29</f>
        <v>22805.1</v>
      </c>
      <c r="P6" s="22" t="n">
        <f aca="false">IFERROR(AG29/AG22,0)</f>
        <v>0.125058176062605</v>
      </c>
      <c r="Q6" s="21" t="n">
        <f aca="false">AH20</f>
        <v>398370.93</v>
      </c>
      <c r="R6" s="21" t="n">
        <f aca="false">AH22</f>
        <v>366364.22</v>
      </c>
      <c r="S6" s="22" t="n">
        <f aca="false">IFERROR(AH24/AH22,0)</f>
        <v>0.651344009521454</v>
      </c>
      <c r="T6" s="21" t="n">
        <f aca="false">AH29</f>
        <v>5653.32999999997</v>
      </c>
      <c r="U6" s="22" t="n">
        <f aca="false">IFERROR(AH29/AH22,0)</f>
        <v>0.0154309009760832</v>
      </c>
    </row>
    <row r="7" customFormat="false" ht="15" hidden="false" customHeight="true" outlineLevel="0" collapsed="false">
      <c r="A7" s="3" t="s">
        <v>114</v>
      </c>
      <c r="B7" s="21" t="n">
        <f aca="false">AE35</f>
        <v>0</v>
      </c>
      <c r="C7" s="21" t="n">
        <f aca="false">AE37</f>
        <v>0</v>
      </c>
      <c r="D7" s="22" t="n">
        <f aca="false">IFERROR(AE39/AE37,0)</f>
        <v>0</v>
      </c>
      <c r="E7" s="21" t="n">
        <f aca="false">AE44</f>
        <v>-5439.3</v>
      </c>
      <c r="F7" s="22" t="n">
        <f aca="false">IFERROR(AE44/AE37,0)</f>
        <v>0</v>
      </c>
      <c r="G7" s="21" t="n">
        <f aca="false">AF35</f>
        <v>65910.11</v>
      </c>
      <c r="H7" s="21" t="n">
        <f aca="false">AF37</f>
        <v>59616.33</v>
      </c>
      <c r="I7" s="22" t="n">
        <f aca="false">IFERROR(AF39/AF37,0)</f>
        <v>0.678611715950982</v>
      </c>
      <c r="J7" s="21" t="n">
        <f aca="false">AF44</f>
        <v>-48221.24</v>
      </c>
      <c r="K7" s="22" t="n">
        <f aca="false">IFERROR(AF44/AF37,0)</f>
        <v>-0.808859585955727</v>
      </c>
      <c r="L7" s="21" t="n">
        <f aca="false">AG35</f>
        <v>124716.31</v>
      </c>
      <c r="M7" s="21" t="n">
        <f aca="false">AG37</f>
        <v>117614.15</v>
      </c>
      <c r="N7" s="22" t="n">
        <f aca="false">IFERROR(AG39/AG37,0)</f>
        <v>0.667418333593364</v>
      </c>
      <c r="O7" s="21" t="n">
        <f aca="false">AG44</f>
        <v>12311.15</v>
      </c>
      <c r="P7" s="22" t="n">
        <f aca="false">IFERROR(AG44/AG37,0)</f>
        <v>0.104674054950021</v>
      </c>
      <c r="Q7" s="21" t="n">
        <f aca="false">AH35</f>
        <v>190626.42</v>
      </c>
      <c r="R7" s="21" t="n">
        <f aca="false">AH37</f>
        <v>177230.48</v>
      </c>
      <c r="S7" s="22" t="n">
        <f aca="false">IFERROR(AH39/AH37,0)</f>
        <v>0.671183534570352</v>
      </c>
      <c r="T7" s="21" t="n">
        <f aca="false">AH44</f>
        <v>-41349.39</v>
      </c>
      <c r="U7" s="22" t="n">
        <f aca="false">IFERROR(AH44/AH37,0)</f>
        <v>-0.233308570850793</v>
      </c>
    </row>
    <row r="8" customFormat="false" ht="15" hidden="false" customHeight="true" outlineLevel="0" collapsed="false">
      <c r="A8" s="3" t="s">
        <v>115</v>
      </c>
      <c r="B8" s="21" t="n">
        <f aca="false">AE50</f>
        <v>0</v>
      </c>
      <c r="C8" s="21" t="n">
        <f aca="false">AE52</f>
        <v>0</v>
      </c>
      <c r="D8" s="22" t="n">
        <f aca="false">IFERROR(AE54/AE52,0)</f>
        <v>0</v>
      </c>
      <c r="E8" s="21" t="n">
        <f aca="false">AE59</f>
        <v>0</v>
      </c>
      <c r="F8" s="22" t="n">
        <f aca="false">IFERROR(AE59/AE52,0)</f>
        <v>0</v>
      </c>
      <c r="G8" s="21" t="n">
        <f aca="false">AF50</f>
        <v>43490.51</v>
      </c>
      <c r="H8" s="21" t="n">
        <f aca="false">AF52</f>
        <v>41156.11</v>
      </c>
      <c r="I8" s="22" t="n">
        <f aca="false">IFERROR(AF54/AF52,0)</f>
        <v>0.72365828548908</v>
      </c>
      <c r="J8" s="21" t="n">
        <f aca="false">AF59</f>
        <v>-1654.45</v>
      </c>
      <c r="K8" s="22" t="n">
        <f aca="false">IFERROR(AF59/AF52,0)</f>
        <v>-0.0401993774435922</v>
      </c>
      <c r="L8" s="21" t="n">
        <f aca="false">AG50</f>
        <v>70463.03</v>
      </c>
      <c r="M8" s="21" t="n">
        <f aca="false">AG52</f>
        <v>66630.3</v>
      </c>
      <c r="N8" s="22" t="n">
        <f aca="false">IFERROR(AG54/AG52,0)</f>
        <v>0.631861780601318</v>
      </c>
      <c r="O8" s="21" t="n">
        <f aca="false">AG59</f>
        <v>-11953.07</v>
      </c>
      <c r="P8" s="22" t="n">
        <f aca="false">IFERROR(AG59/AG52,0)</f>
        <v>-0.179393909377565</v>
      </c>
      <c r="Q8" s="21" t="n">
        <f aca="false">AH50</f>
        <v>113953.54</v>
      </c>
      <c r="R8" s="21" t="n">
        <f aca="false">AH52</f>
        <v>107786.41</v>
      </c>
      <c r="S8" s="22" t="n">
        <f aca="false">IFERROR(AH54/AH52,0)</f>
        <v>0.666912461413271</v>
      </c>
      <c r="T8" s="21" t="n">
        <f aca="false">AH59</f>
        <v>-13607.52</v>
      </c>
      <c r="U8" s="22" t="n">
        <f aca="false">IFERROR(AH59/AH52,0)</f>
        <v>-0.126245228874401</v>
      </c>
    </row>
    <row r="9" customFormat="false" ht="15" hidden="false" customHeight="true" outlineLevel="0" collapsed="false">
      <c r="A9" s="3" t="s">
        <v>116</v>
      </c>
      <c r="B9" s="21" t="n">
        <f aca="false">AE65</f>
        <v>0</v>
      </c>
      <c r="C9" s="21" t="n">
        <f aca="false">AE67</f>
        <v>0</v>
      </c>
      <c r="D9" s="22" t="n">
        <f aca="false">IFERROR(AE69/AE67,0)</f>
        <v>0</v>
      </c>
      <c r="E9" s="21" t="n">
        <f aca="false">AE74</f>
        <v>0</v>
      </c>
      <c r="F9" s="22" t="n">
        <f aca="false">IFERROR(AE74/AE67,0)</f>
        <v>0</v>
      </c>
      <c r="G9" s="21" t="n">
        <f aca="false">AF65</f>
        <v>6355.43</v>
      </c>
      <c r="H9" s="21" t="n">
        <f aca="false">AF67</f>
        <v>6092.73</v>
      </c>
      <c r="I9" s="22" t="n">
        <f aca="false">IFERROR(AF69/AF67,0)</f>
        <v>0.734857773116485</v>
      </c>
      <c r="J9" s="21" t="n">
        <f aca="false">AF74</f>
        <v>-8589.57</v>
      </c>
      <c r="K9" s="22" t="n">
        <f aca="false">IFERROR(AF74/AF67,0)</f>
        <v>-1.40980644144743</v>
      </c>
      <c r="L9" s="21" t="n">
        <f aca="false">AG65</f>
        <v>110215.06</v>
      </c>
      <c r="M9" s="21" t="n">
        <f aca="false">AG67</f>
        <v>104493.2</v>
      </c>
      <c r="N9" s="22" t="n">
        <f aca="false">IFERROR(AG69/AG67,0)</f>
        <v>0.692341606917962</v>
      </c>
      <c r="O9" s="21" t="n">
        <f aca="false">AG74</f>
        <v>-5323.32000000001</v>
      </c>
      <c r="P9" s="22" t="n">
        <f aca="false">IFERROR(AG74/AG67,0)</f>
        <v>-0.0509441762717575</v>
      </c>
      <c r="Q9" s="21" t="n">
        <f aca="false">AH65</f>
        <v>116570.49</v>
      </c>
      <c r="R9" s="21" t="n">
        <f aca="false">AH67</f>
        <v>110585.93</v>
      </c>
      <c r="S9" s="22" t="n">
        <f aca="false">IFERROR(AH69/AH67,0)</f>
        <v>0.694684034397504</v>
      </c>
      <c r="T9" s="21" t="n">
        <f aca="false">AH74</f>
        <v>-13912.89</v>
      </c>
      <c r="U9" s="22" t="n">
        <f aca="false">IFERROR(AH74/AH67,0)</f>
        <v>-0.125810670489456</v>
      </c>
    </row>
    <row r="10" customFormat="false" ht="15" hidden="false" customHeight="true" outlineLevel="0" collapsed="false">
      <c r="A10" s="3" t="s">
        <v>117</v>
      </c>
      <c r="B10" s="21" t="n">
        <f aca="false">AE80</f>
        <v>0</v>
      </c>
      <c r="C10" s="21" t="n">
        <f aca="false">AE82</f>
        <v>0</v>
      </c>
      <c r="D10" s="22" t="n">
        <f aca="false">IFERROR(AE84/AE82,0)</f>
        <v>0</v>
      </c>
      <c r="E10" s="21" t="n">
        <f aca="false">AE89</f>
        <v>0</v>
      </c>
      <c r="F10" s="22" t="n">
        <f aca="false">IFERROR(AE89/AE82,0)</f>
        <v>0</v>
      </c>
      <c r="G10" s="21" t="n">
        <f aca="false">AF80</f>
        <v>72447.51</v>
      </c>
      <c r="H10" s="21" t="n">
        <f aca="false">AF82</f>
        <v>70504.71</v>
      </c>
      <c r="I10" s="22" t="n">
        <f aca="false">IFERROR(AF84/AF82,0)</f>
        <v>0.623550114595181</v>
      </c>
      <c r="J10" s="21" t="n">
        <f aca="false">AF89</f>
        <v>35911.54</v>
      </c>
      <c r="K10" s="22" t="n">
        <f aca="false">IFERROR(AF89/AF82,0)</f>
        <v>0.509349517216651</v>
      </c>
      <c r="L10" s="21" t="n">
        <f aca="false">AG80</f>
        <v>39438.45</v>
      </c>
      <c r="M10" s="21" t="n">
        <f aca="false">AG82</f>
        <v>34944.29</v>
      </c>
      <c r="N10" s="22" t="n">
        <f aca="false">IFERROR(AG84/AG82,0)</f>
        <v>0.778008939371783</v>
      </c>
      <c r="O10" s="21" t="n">
        <f aca="false">AG89</f>
        <v>20002.78</v>
      </c>
      <c r="P10" s="22" t="n">
        <f aca="false">IFERROR(AG89/AG82,0)</f>
        <v>0.572419127702981</v>
      </c>
      <c r="Q10" s="21" t="n">
        <f aca="false">AH80</f>
        <v>111885.96</v>
      </c>
      <c r="R10" s="21" t="n">
        <f aca="false">AH82</f>
        <v>105449</v>
      </c>
      <c r="S10" s="22" t="n">
        <f aca="false">IFERROR(AH84/AH82,0)</f>
        <v>0.674735559369933</v>
      </c>
      <c r="T10" s="21" t="n">
        <f aca="false">AH89</f>
        <v>55914.32</v>
      </c>
      <c r="U10" s="22" t="n">
        <f aca="false">IFERROR(AH89/AH82,0)</f>
        <v>0.530249883830098</v>
      </c>
    </row>
    <row r="11" customFormat="false" ht="15" hidden="false" customHeight="true" outlineLevel="0" collapsed="false">
      <c r="A11" s="3" t="s">
        <v>118</v>
      </c>
      <c r="B11" s="21" t="n">
        <f aca="false">AE95</f>
        <v>0</v>
      </c>
      <c r="C11" s="21" t="n">
        <f aca="false">AE97</f>
        <v>0</v>
      </c>
      <c r="D11" s="22" t="n">
        <f aca="false">IFERROR(AE99/AE97,0)</f>
        <v>0</v>
      </c>
      <c r="E11" s="21" t="n">
        <f aca="false">AE104</f>
        <v>0</v>
      </c>
      <c r="F11" s="22" t="n">
        <f aca="false">IFERROR(AE104/AE97,0)</f>
        <v>0</v>
      </c>
      <c r="G11" s="21" t="n">
        <f aca="false">AF95</f>
        <v>0</v>
      </c>
      <c r="H11" s="21" t="n">
        <f aca="false">AF97</f>
        <v>0</v>
      </c>
      <c r="I11" s="22" t="n">
        <f aca="false">IFERROR(AF99/AF97,0)</f>
        <v>0</v>
      </c>
      <c r="J11" s="21" t="n">
        <f aca="false">AF104</f>
        <v>0</v>
      </c>
      <c r="K11" s="22" t="n">
        <f aca="false">IFERROR(AF104/AF97,0)</f>
        <v>0</v>
      </c>
      <c r="L11" s="21" t="n">
        <f aca="false">AG95</f>
        <v>0</v>
      </c>
      <c r="M11" s="21" t="n">
        <f aca="false">AG97</f>
        <v>0</v>
      </c>
      <c r="N11" s="22" t="n">
        <f aca="false">IFERROR(AG99/AG97,0)</f>
        <v>0</v>
      </c>
      <c r="O11" s="21" t="n">
        <f aca="false">AG104</f>
        <v>-72.23</v>
      </c>
      <c r="P11" s="22" t="n">
        <f aca="false">IFERROR(AG104/AG97,0)</f>
        <v>0</v>
      </c>
      <c r="Q11" s="21" t="n">
        <f aca="false">AH95</f>
        <v>0</v>
      </c>
      <c r="R11" s="21" t="n">
        <f aca="false">AH97</f>
        <v>0</v>
      </c>
      <c r="S11" s="22" t="n">
        <f aca="false">IFERROR(AH99/AH97,0)</f>
        <v>0</v>
      </c>
      <c r="T11" s="21" t="n">
        <f aca="false">AH104</f>
        <v>-72.23</v>
      </c>
      <c r="U11" s="22" t="n">
        <f aca="false">IFERROR(AH104/AH97,0)</f>
        <v>0</v>
      </c>
    </row>
    <row r="12" customFormat="false" ht="15" hidden="false" customHeight="true" outlineLevel="0" collapsed="false">
      <c r="A12" s="11" t="s">
        <v>119</v>
      </c>
      <c r="B12" s="23" t="n">
        <f aca="false">AE110</f>
        <v>0</v>
      </c>
      <c r="C12" s="23" t="n">
        <f aca="false">AE111</f>
        <v>0</v>
      </c>
      <c r="D12" s="24" t="n">
        <f aca="false">IFERROR(AE112/AE111,0)</f>
        <v>0</v>
      </c>
      <c r="E12" s="23" t="n">
        <f aca="false">AE114</f>
        <v>-19668.23</v>
      </c>
      <c r="F12" s="24" t="n">
        <f aca="false">IFERROR(AE114/AE111,0)</f>
        <v>0</v>
      </c>
      <c r="G12" s="23" t="n">
        <f aca="false">AF110</f>
        <v>393537.42</v>
      </c>
      <c r="H12" s="23" t="n">
        <f aca="false">AF111</f>
        <v>361378.17</v>
      </c>
      <c r="I12" s="24" t="n">
        <f aca="false">IFERROR(AF112/AF111,0)</f>
        <v>0.659024478429342</v>
      </c>
      <c r="J12" s="23" t="n">
        <f aca="false">AF114</f>
        <v>-25476.56</v>
      </c>
      <c r="K12" s="24" t="n">
        <f aca="false">IFERROR(AF114/AF111,0)</f>
        <v>-0.0704983369637408</v>
      </c>
      <c r="L12" s="23" t="n">
        <f aca="false">AG110</f>
        <v>537869.92</v>
      </c>
      <c r="M12" s="23" t="n">
        <f aca="false">AG111</f>
        <v>506037.87</v>
      </c>
      <c r="N12" s="24" t="n">
        <f aca="false">IFERROR(AG112/AG111,0)</f>
        <v>0.670327657493302</v>
      </c>
      <c r="O12" s="23" t="n">
        <f aca="false">AG114</f>
        <v>37770.41</v>
      </c>
      <c r="P12" s="24" t="n">
        <f aca="false">IFERROR(AG114/AG111,0)</f>
        <v>0.074639492890127</v>
      </c>
      <c r="Q12" s="23" t="n">
        <f aca="false">AH110</f>
        <v>931407.34</v>
      </c>
      <c r="R12" s="23" t="n">
        <f aca="false">AH111</f>
        <v>867416.04</v>
      </c>
      <c r="S12" s="24" t="n">
        <f aca="false">IFERROR(AH112/AH111,0)</f>
        <v>0.665618588284348</v>
      </c>
      <c r="T12" s="23" t="n">
        <f aca="false">AH114</f>
        <v>-7374.38000000005</v>
      </c>
      <c r="U12" s="24" t="n">
        <f aca="false">IFERROR(AH114/AH111,0)</f>
        <v>-0.00850154903752996</v>
      </c>
    </row>
    <row r="13" customFormat="false" ht="15" hidden="false" customHeight="true" outlineLevel="0" collapsed="false">
      <c r="A13" s="3" t="s">
        <v>120</v>
      </c>
      <c r="E13" s="21" t="n">
        <f aca="false">AE127</f>
        <v>-121732.39</v>
      </c>
      <c r="J13" s="21" t="n">
        <f aca="false">AF127</f>
        <v>-492563.32</v>
      </c>
      <c r="O13" s="21" t="n">
        <f aca="false">AG127</f>
        <v>-378911.14</v>
      </c>
      <c r="T13" s="21" t="n">
        <f aca="false">AH127</f>
        <v>-993206.85</v>
      </c>
    </row>
    <row r="14" customFormat="false" ht="15" hidden="false" customHeight="true" outlineLevel="0" collapsed="false">
      <c r="A14" s="11" t="s">
        <v>121</v>
      </c>
      <c r="C14" s="23" t="n">
        <f aca="false">AE111</f>
        <v>0</v>
      </c>
      <c r="E14" s="23" t="n">
        <f aca="false">AE131</f>
        <v>-141400.62</v>
      </c>
      <c r="F14" s="24" t="n">
        <f aca="false">IFERROR(AE131/AE111,0)</f>
        <v>0</v>
      </c>
      <c r="H14" s="23" t="n">
        <f aca="false">AF111</f>
        <v>361378.17</v>
      </c>
      <c r="J14" s="23" t="n">
        <f aca="false">AF131</f>
        <v>-518039.88</v>
      </c>
      <c r="K14" s="24" t="n">
        <f aca="false">IFERROR(AF131/AF111,0)</f>
        <v>-1.43351182502252</v>
      </c>
      <c r="M14" s="23" t="n">
        <f aca="false">AG111</f>
        <v>506037.87</v>
      </c>
      <c r="O14" s="23" t="n">
        <f aca="false">AG131</f>
        <v>-341140.73</v>
      </c>
      <c r="P14" s="24" t="n">
        <f aca="false">IFERROR(AG131/AG111,0)</f>
        <v>-0.674140712038014</v>
      </c>
      <c r="R14" s="23" t="n">
        <f aca="false">AH111</f>
        <v>867416.04</v>
      </c>
      <c r="T14" s="23" t="n">
        <f aca="false">AH131</f>
        <v>-1000581.23</v>
      </c>
      <c r="U14" s="24" t="n">
        <f aca="false">IFERROR(AH131/AH111,0)</f>
        <v>-1.15351939998712</v>
      </c>
    </row>
    <row r="17" customFormat="false" ht="15" hidden="false" customHeight="true" outlineLevel="0" collapsed="false">
      <c r="A17" s="19" t="s">
        <v>122</v>
      </c>
      <c r="B17" s="25" t="s">
        <v>123</v>
      </c>
      <c r="C17" s="25" t="s">
        <v>124</v>
      </c>
      <c r="D17" s="25" t="s">
        <v>125</v>
      </c>
      <c r="E17" s="25" t="s">
        <v>126</v>
      </c>
      <c r="F17" s="25" t="s">
        <v>127</v>
      </c>
      <c r="G17" s="25" t="s">
        <v>128</v>
      </c>
      <c r="H17" s="25" t="s">
        <v>129</v>
      </c>
      <c r="I17" s="25" t="s">
        <v>130</v>
      </c>
      <c r="J17" s="25" t="s">
        <v>131</v>
      </c>
      <c r="K17" s="25" t="s">
        <v>132</v>
      </c>
      <c r="L17" s="25" t="s">
        <v>133</v>
      </c>
      <c r="M17" s="25" t="s">
        <v>134</v>
      </c>
      <c r="N17" s="25" t="s">
        <v>135</v>
      </c>
      <c r="O17" s="25" t="s">
        <v>136</v>
      </c>
      <c r="P17" s="25" t="s">
        <v>137</v>
      </c>
      <c r="Q17" s="25" t="s">
        <v>138</v>
      </c>
      <c r="R17" s="25" t="s">
        <v>139</v>
      </c>
      <c r="S17" s="25" t="s">
        <v>140</v>
      </c>
      <c r="T17" s="25" t="s">
        <v>141</v>
      </c>
      <c r="U17" s="25" t="s">
        <v>142</v>
      </c>
      <c r="V17" s="25" t="s">
        <v>5</v>
      </c>
      <c r="W17" s="25" t="s">
        <v>6</v>
      </c>
      <c r="X17" s="25" t="s">
        <v>7</v>
      </c>
      <c r="Y17" s="25" t="s">
        <v>8</v>
      </c>
      <c r="Z17" s="25" t="s">
        <v>9</v>
      </c>
      <c r="AA17" s="25" t="s">
        <v>10</v>
      </c>
      <c r="AB17" s="25" t="s">
        <v>11</v>
      </c>
      <c r="AC17" s="25" t="s">
        <v>12</v>
      </c>
      <c r="AD17" s="25" t="s">
        <v>13</v>
      </c>
      <c r="AE17" s="25" t="s">
        <v>106</v>
      </c>
      <c r="AF17" s="25" t="s">
        <v>15</v>
      </c>
      <c r="AG17" s="25" t="s">
        <v>14</v>
      </c>
      <c r="AH17" s="25" t="s">
        <v>107</v>
      </c>
    </row>
    <row r="19" customFormat="false" ht="15" hidden="false" customHeight="true" outlineLevel="0" collapsed="false">
      <c r="A19" s="6" t="s">
        <v>113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</row>
    <row r="20" customFormat="false" ht="15" hidden="false" customHeight="true" outlineLevel="0" collapsed="false">
      <c r="A20" s="3" t="s">
        <v>143</v>
      </c>
      <c r="B20" s="21" t="n">
        <v>0</v>
      </c>
      <c r="C20" s="21" t="n">
        <v>0</v>
      </c>
      <c r="D20" s="21" t="n">
        <v>0</v>
      </c>
      <c r="E20" s="21" t="n">
        <v>0</v>
      </c>
      <c r="F20" s="21" t="n">
        <v>0</v>
      </c>
      <c r="G20" s="21" t="n">
        <v>0</v>
      </c>
      <c r="H20" s="21" t="n">
        <v>0</v>
      </c>
      <c r="I20" s="21" t="n">
        <v>0</v>
      </c>
      <c r="J20" s="21" t="n">
        <v>5317.36</v>
      </c>
      <c r="K20" s="21" t="n">
        <v>13090.04</v>
      </c>
      <c r="L20" s="21" t="n">
        <v>16382.57</v>
      </c>
      <c r="M20" s="21" t="n">
        <v>18177.18</v>
      </c>
      <c r="N20" s="21" t="n">
        <v>14767.4</v>
      </c>
      <c r="O20" s="21" t="n">
        <v>13898.91</v>
      </c>
      <c r="P20" s="21" t="n">
        <v>21060.13</v>
      </c>
      <c r="Q20" s="21" t="n">
        <v>26151.07</v>
      </c>
      <c r="R20" s="21" t="n">
        <v>18447.3</v>
      </c>
      <c r="S20" s="21" t="n">
        <v>18303.15</v>
      </c>
      <c r="T20" s="21" t="n">
        <v>15183.12</v>
      </c>
      <c r="U20" s="21" t="n">
        <v>24555.63</v>
      </c>
      <c r="V20" s="21" t="n">
        <v>16192.82</v>
      </c>
      <c r="W20" s="21" t="n">
        <v>17349.56</v>
      </c>
      <c r="X20" s="21" t="n">
        <v>20710.65</v>
      </c>
      <c r="Y20" s="21" t="n">
        <v>20775.02</v>
      </c>
      <c r="Z20" s="21" t="n">
        <v>20505.92</v>
      </c>
      <c r="AA20" s="21" t="n">
        <v>21064.48</v>
      </c>
      <c r="AB20" s="21" t="n">
        <v>25038.85</v>
      </c>
      <c r="AC20" s="21" t="n">
        <v>29950.41</v>
      </c>
      <c r="AD20" s="21" t="n">
        <v>21449.36</v>
      </c>
      <c r="AE20" s="21" t="n">
        <f aca="false">SUM(B20:I20)</f>
        <v>0</v>
      </c>
      <c r="AF20" s="21" t="n">
        <f aca="false">SUM(J20:U20)</f>
        <v>205333.86</v>
      </c>
      <c r="AG20" s="21" t="n">
        <f aca="false">SUM(V20:AD20)</f>
        <v>193037.07</v>
      </c>
      <c r="AH20" s="21" t="n">
        <f aca="false">SUM(B20:AD20)</f>
        <v>398370.93</v>
      </c>
    </row>
    <row r="21" customFormat="false" ht="15" hidden="false" customHeight="true" outlineLevel="0" collapsed="false">
      <c r="A21" s="3" t="s">
        <v>144</v>
      </c>
      <c r="B21" s="21" t="n">
        <v>0</v>
      </c>
      <c r="C21" s="21" t="n">
        <v>0</v>
      </c>
      <c r="D21" s="21" t="n">
        <v>0</v>
      </c>
      <c r="E21" s="21" t="n">
        <v>0</v>
      </c>
      <c r="F21" s="21" t="n">
        <v>0</v>
      </c>
      <c r="G21" s="21" t="n">
        <v>0</v>
      </c>
      <c r="H21" s="21" t="n">
        <v>0</v>
      </c>
      <c r="I21" s="21" t="n">
        <v>0</v>
      </c>
      <c r="J21" s="21" t="n">
        <v>-1280.39</v>
      </c>
      <c r="K21" s="21" t="n">
        <v>-1653.02</v>
      </c>
      <c r="L21" s="21" t="n">
        <v>-1472.4</v>
      </c>
      <c r="M21" s="21" t="n">
        <v>-922.67</v>
      </c>
      <c r="N21" s="21" t="n">
        <v>-4184.72</v>
      </c>
      <c r="O21" s="21" t="n">
        <v>-1715.93</v>
      </c>
      <c r="P21" s="21" t="n">
        <v>-4149.65</v>
      </c>
      <c r="Q21" s="21" t="n">
        <v>-2257.92</v>
      </c>
      <c r="R21" s="21" t="n">
        <v>-1388.79</v>
      </c>
      <c r="S21" s="21" t="n">
        <v>-1227.38</v>
      </c>
      <c r="T21" s="21" t="n">
        <v>-423.92</v>
      </c>
      <c r="U21" s="21" t="n">
        <v>-648.78</v>
      </c>
      <c r="V21" s="21" t="n">
        <v>-387.67</v>
      </c>
      <c r="W21" s="21" t="n">
        <v>-1015</v>
      </c>
      <c r="X21" s="21" t="n">
        <v>-844.5</v>
      </c>
      <c r="Y21" s="21" t="n">
        <v>-440.65</v>
      </c>
      <c r="Z21" s="21" t="n">
        <v>-900.28</v>
      </c>
      <c r="AA21" s="21" t="n">
        <v>-1539.11</v>
      </c>
      <c r="AB21" s="21" t="n">
        <v>-1999.98</v>
      </c>
      <c r="AC21" s="21" t="n">
        <v>-2520.36</v>
      </c>
      <c r="AD21" s="21" t="n">
        <v>-1033.59</v>
      </c>
      <c r="AE21" s="21" t="n">
        <f aca="false">SUM(B21:I21)</f>
        <v>0</v>
      </c>
      <c r="AF21" s="21" t="n">
        <f aca="false">SUM(J21:U21)</f>
        <v>-21325.57</v>
      </c>
      <c r="AG21" s="21" t="n">
        <f aca="false">SUM(V21:AD21)</f>
        <v>-10681.14</v>
      </c>
      <c r="AH21" s="21" t="n">
        <f aca="false">SUM(B21:AD21)</f>
        <v>-32006.71</v>
      </c>
    </row>
    <row r="22" customFormat="false" ht="15" hidden="false" customHeight="true" outlineLevel="0" collapsed="false">
      <c r="A22" s="11" t="s">
        <v>110</v>
      </c>
      <c r="B22" s="23" t="n">
        <f aca="false">B20+B21</f>
        <v>0</v>
      </c>
      <c r="C22" s="23" t="n">
        <f aca="false">C20+C21</f>
        <v>0</v>
      </c>
      <c r="D22" s="23" t="n">
        <f aca="false">D20+D21</f>
        <v>0</v>
      </c>
      <c r="E22" s="23" t="n">
        <f aca="false">E20+E21</f>
        <v>0</v>
      </c>
      <c r="F22" s="23" t="n">
        <f aca="false">F20+F21</f>
        <v>0</v>
      </c>
      <c r="G22" s="23" t="n">
        <f aca="false">G20+G21</f>
        <v>0</v>
      </c>
      <c r="H22" s="23" t="n">
        <f aca="false">H20+H21</f>
        <v>0</v>
      </c>
      <c r="I22" s="23" t="n">
        <f aca="false">I20+I21</f>
        <v>0</v>
      </c>
      <c r="J22" s="23" t="n">
        <f aca="false">J20+J21</f>
        <v>4036.97</v>
      </c>
      <c r="K22" s="23" t="n">
        <f aca="false">K20+K21</f>
        <v>11437.02</v>
      </c>
      <c r="L22" s="23" t="n">
        <f aca="false">L20+L21</f>
        <v>14910.17</v>
      </c>
      <c r="M22" s="23" t="n">
        <f aca="false">M20+M21</f>
        <v>17254.51</v>
      </c>
      <c r="N22" s="23" t="n">
        <f aca="false">N20+N21</f>
        <v>10582.68</v>
      </c>
      <c r="O22" s="23" t="n">
        <f aca="false">O20+O21</f>
        <v>12182.98</v>
      </c>
      <c r="P22" s="23" t="n">
        <f aca="false">P20+P21</f>
        <v>16910.48</v>
      </c>
      <c r="Q22" s="23" t="n">
        <f aca="false">Q20+Q21</f>
        <v>23893.15</v>
      </c>
      <c r="R22" s="23" t="n">
        <f aca="false">R20+R21</f>
        <v>17058.51</v>
      </c>
      <c r="S22" s="23" t="n">
        <f aca="false">S20+S21</f>
        <v>17075.77</v>
      </c>
      <c r="T22" s="23" t="n">
        <f aca="false">T20+T21</f>
        <v>14759.2</v>
      </c>
      <c r="U22" s="23" t="n">
        <f aca="false">U20+U21</f>
        <v>23906.85</v>
      </c>
      <c r="V22" s="23" t="n">
        <f aca="false">V20+V21</f>
        <v>15805.15</v>
      </c>
      <c r="W22" s="23" t="n">
        <f aca="false">W20+W21</f>
        <v>16334.56</v>
      </c>
      <c r="X22" s="23" t="n">
        <f aca="false">X20+X21</f>
        <v>19866.15</v>
      </c>
      <c r="Y22" s="23" t="n">
        <f aca="false">Y20+Y21</f>
        <v>20334.37</v>
      </c>
      <c r="Z22" s="23" t="n">
        <f aca="false">Z20+Z21</f>
        <v>19605.64</v>
      </c>
      <c r="AA22" s="23" t="n">
        <f aca="false">AA20+AA21</f>
        <v>19525.37</v>
      </c>
      <c r="AB22" s="23" t="n">
        <f aca="false">AB20+AB21</f>
        <v>23038.87</v>
      </c>
      <c r="AC22" s="23" t="n">
        <f aca="false">AC20+AC21</f>
        <v>27430.05</v>
      </c>
      <c r="AD22" s="23" t="n">
        <f aca="false">AD20+AD21</f>
        <v>20415.77</v>
      </c>
      <c r="AE22" s="23" t="n">
        <f aca="false">AE20+AE21</f>
        <v>0</v>
      </c>
      <c r="AF22" s="23" t="n">
        <f aca="false">AF20+AF21</f>
        <v>184008.29</v>
      </c>
      <c r="AG22" s="23" t="n">
        <f aca="false">AG20+AG21</f>
        <v>182355.93</v>
      </c>
      <c r="AH22" s="23" t="n">
        <f aca="false">AH20+AH21</f>
        <v>366364.22</v>
      </c>
    </row>
    <row r="23" customFormat="false" ht="15" hidden="false" customHeight="true" outlineLevel="0" collapsed="false">
      <c r="A23" s="3" t="s">
        <v>145</v>
      </c>
      <c r="B23" s="21" t="n">
        <v>0</v>
      </c>
      <c r="C23" s="21" t="n">
        <v>0</v>
      </c>
      <c r="D23" s="21" t="n">
        <v>0</v>
      </c>
      <c r="E23" s="21" t="n">
        <v>0</v>
      </c>
      <c r="F23" s="21" t="n">
        <v>0</v>
      </c>
      <c r="G23" s="21" t="n">
        <v>0</v>
      </c>
      <c r="H23" s="21" t="n">
        <v>0</v>
      </c>
      <c r="I23" s="21" t="n">
        <v>0</v>
      </c>
      <c r="J23" s="21" t="n">
        <v>-821.45</v>
      </c>
      <c r="K23" s="21" t="n">
        <v>-2358.82</v>
      </c>
      <c r="L23" s="21" t="n">
        <v>-4291.95</v>
      </c>
      <c r="M23" s="21" t="n">
        <v>-6370.35</v>
      </c>
      <c r="N23" s="21" t="n">
        <v>-3788.06</v>
      </c>
      <c r="O23" s="21" t="n">
        <v>-4701.26</v>
      </c>
      <c r="P23" s="21" t="n">
        <v>-7067.26</v>
      </c>
      <c r="Q23" s="21" t="n">
        <v>-7959.33</v>
      </c>
      <c r="R23" s="21" t="n">
        <v>-6326.51</v>
      </c>
      <c r="S23" s="21" t="n">
        <v>-6570.45</v>
      </c>
      <c r="T23" s="21" t="n">
        <v>-6791.42</v>
      </c>
      <c r="U23" s="21" t="n">
        <v>-7484.18</v>
      </c>
      <c r="V23" s="21" t="n">
        <v>-6180.86</v>
      </c>
      <c r="W23" s="21" t="n">
        <v>-3885.77</v>
      </c>
      <c r="X23" s="21" t="n">
        <v>-5624.55</v>
      </c>
      <c r="Y23" s="21" t="n">
        <v>-8089.3</v>
      </c>
      <c r="Z23" s="21" t="n">
        <v>-7206.12</v>
      </c>
      <c r="AA23" s="21" t="n">
        <v>-4688.63</v>
      </c>
      <c r="AB23" s="21" t="n">
        <v>-7528.06</v>
      </c>
      <c r="AC23" s="21" t="n">
        <v>-9665.59</v>
      </c>
      <c r="AD23" s="21" t="n">
        <v>-10335.16</v>
      </c>
      <c r="AE23" s="21" t="n">
        <f aca="false">SUM(B23:I23)</f>
        <v>0</v>
      </c>
      <c r="AF23" s="21" t="n">
        <f aca="false">SUM(J23:U23)</f>
        <v>-64531.04</v>
      </c>
      <c r="AG23" s="21" t="n">
        <f aca="false">SUM(V23:AD23)</f>
        <v>-63204.04</v>
      </c>
      <c r="AH23" s="21" t="n">
        <f aca="false">SUM(B23:AD23)</f>
        <v>-127735.08</v>
      </c>
    </row>
    <row r="24" customFormat="false" ht="15" hidden="false" customHeight="true" outlineLevel="0" collapsed="false">
      <c r="A24" s="11" t="s">
        <v>146</v>
      </c>
      <c r="B24" s="23" t="n">
        <f aca="false">B22+B23</f>
        <v>0</v>
      </c>
      <c r="C24" s="23" t="n">
        <f aca="false">C22+C23</f>
        <v>0</v>
      </c>
      <c r="D24" s="23" t="n">
        <f aca="false">D22+D23</f>
        <v>0</v>
      </c>
      <c r="E24" s="23" t="n">
        <f aca="false">E22+E23</f>
        <v>0</v>
      </c>
      <c r="F24" s="23" t="n">
        <f aca="false">F22+F23</f>
        <v>0</v>
      </c>
      <c r="G24" s="23" t="n">
        <f aca="false">G22+G23</f>
        <v>0</v>
      </c>
      <c r="H24" s="23" t="n">
        <f aca="false">H22+H23</f>
        <v>0</v>
      </c>
      <c r="I24" s="23" t="n">
        <f aca="false">I22+I23</f>
        <v>0</v>
      </c>
      <c r="J24" s="23" t="n">
        <f aca="false">J22+J23</f>
        <v>3215.52</v>
      </c>
      <c r="K24" s="23" t="n">
        <f aca="false">K22+K23</f>
        <v>9078.2</v>
      </c>
      <c r="L24" s="23" t="n">
        <f aca="false">L22+L23</f>
        <v>10618.22</v>
      </c>
      <c r="M24" s="23" t="n">
        <f aca="false">M22+M23</f>
        <v>10884.16</v>
      </c>
      <c r="N24" s="23" t="n">
        <f aca="false">N22+N23</f>
        <v>6794.62</v>
      </c>
      <c r="O24" s="23" t="n">
        <f aca="false">O22+O23</f>
        <v>7481.72</v>
      </c>
      <c r="P24" s="23" t="n">
        <f aca="false">P22+P23</f>
        <v>9843.22</v>
      </c>
      <c r="Q24" s="23" t="n">
        <f aca="false">Q22+Q23</f>
        <v>15933.82</v>
      </c>
      <c r="R24" s="23" t="n">
        <f aca="false">R22+R23</f>
        <v>10732</v>
      </c>
      <c r="S24" s="23" t="n">
        <f aca="false">S22+S23</f>
        <v>10505.32</v>
      </c>
      <c r="T24" s="23" t="n">
        <f aca="false">T22+T23</f>
        <v>7967.78</v>
      </c>
      <c r="U24" s="23" t="n">
        <f aca="false">U22+U23</f>
        <v>16422.67</v>
      </c>
      <c r="V24" s="23" t="n">
        <f aca="false">V22+V23</f>
        <v>9624.29</v>
      </c>
      <c r="W24" s="23" t="n">
        <f aca="false">W22+W23</f>
        <v>12448.79</v>
      </c>
      <c r="X24" s="23" t="n">
        <f aca="false">X22+X23</f>
        <v>14241.6</v>
      </c>
      <c r="Y24" s="23" t="n">
        <f aca="false">Y22+Y23</f>
        <v>12245.07</v>
      </c>
      <c r="Z24" s="23" t="n">
        <f aca="false">Z22+Z23</f>
        <v>12399.52</v>
      </c>
      <c r="AA24" s="23" t="n">
        <f aca="false">AA22+AA23</f>
        <v>14836.74</v>
      </c>
      <c r="AB24" s="23" t="n">
        <f aca="false">AB22+AB23</f>
        <v>15510.81</v>
      </c>
      <c r="AC24" s="23" t="n">
        <f aca="false">AC22+AC23</f>
        <v>17764.46</v>
      </c>
      <c r="AD24" s="23" t="n">
        <f aca="false">AD22+AD23</f>
        <v>10080.61</v>
      </c>
      <c r="AE24" s="23" t="n">
        <f aca="false">AE22+AE23</f>
        <v>0</v>
      </c>
      <c r="AF24" s="23" t="n">
        <f aca="false">AF22+AF23</f>
        <v>119477.25</v>
      </c>
      <c r="AG24" s="23" t="n">
        <f aca="false">AG22+AG23</f>
        <v>119151.89</v>
      </c>
      <c r="AH24" s="23" t="n">
        <f aca="false">AH22+AH23</f>
        <v>238629.14</v>
      </c>
    </row>
    <row r="25" customFormat="false" ht="15" hidden="false" customHeight="true" outlineLevel="0" collapsed="false">
      <c r="A25" s="3" t="s">
        <v>23</v>
      </c>
      <c r="B25" s="22" t="n">
        <f aca="false">IFERROR(B24/B22,0)</f>
        <v>0</v>
      </c>
      <c r="C25" s="22" t="n">
        <f aca="false">IFERROR(C24/C22,0)</f>
        <v>0</v>
      </c>
      <c r="D25" s="22" t="n">
        <f aca="false">IFERROR(D24/D22,0)</f>
        <v>0</v>
      </c>
      <c r="E25" s="22" t="n">
        <f aca="false">IFERROR(E24/E22,0)</f>
        <v>0</v>
      </c>
      <c r="F25" s="22" t="n">
        <f aca="false">IFERROR(F24/F22,0)</f>
        <v>0</v>
      </c>
      <c r="G25" s="22" t="n">
        <f aca="false">IFERROR(G24/G22,0)</f>
        <v>0</v>
      </c>
      <c r="H25" s="22" t="n">
        <f aca="false">IFERROR(H24/H22,0)</f>
        <v>0</v>
      </c>
      <c r="I25" s="22" t="n">
        <f aca="false">IFERROR(I24/I22,0)</f>
        <v>0</v>
      </c>
      <c r="J25" s="22" t="n">
        <f aca="false">IFERROR(J24/J22,0)</f>
        <v>0.796518180714744</v>
      </c>
      <c r="K25" s="22" t="n">
        <f aca="false">IFERROR(K24/K22,0)</f>
        <v>0.793755716086883</v>
      </c>
      <c r="L25" s="22" t="n">
        <f aca="false">IFERROR(L24/L22,0)</f>
        <v>0.712146139178829</v>
      </c>
      <c r="M25" s="22" t="n">
        <f aca="false">IFERROR(M24/M22,0)</f>
        <v>0.630800874669869</v>
      </c>
      <c r="N25" s="22" t="n">
        <f aca="false">IFERROR(N24/N22,0)</f>
        <v>0.642050973855394</v>
      </c>
      <c r="O25" s="22" t="n">
        <f aca="false">IFERROR(O24/O22,0)</f>
        <v>0.614112474944554</v>
      </c>
      <c r="P25" s="22" t="n">
        <f aca="false">IFERROR(P24/P22,0)</f>
        <v>0.582078095949967</v>
      </c>
      <c r="Q25" s="22" t="n">
        <f aca="false">IFERROR(Q24/Q22,0)</f>
        <v>0.666878163825197</v>
      </c>
      <c r="R25" s="22" t="n">
        <f aca="false">IFERROR(R24/R22,0)</f>
        <v>0.629128804332852</v>
      </c>
      <c r="S25" s="22" t="n">
        <f aca="false">IFERROR(S24/S22,0)</f>
        <v>0.615217937463435</v>
      </c>
      <c r="T25" s="22" t="n">
        <f aca="false">IFERROR(T24/T22,0)</f>
        <v>0.539851753482574</v>
      </c>
      <c r="U25" s="22" t="n">
        <f aca="false">IFERROR(U24/U22,0)</f>
        <v>0.686944118526699</v>
      </c>
      <c r="V25" s="22" t="n">
        <f aca="false">IFERROR(V24/V22,0)</f>
        <v>0.608933796895316</v>
      </c>
      <c r="W25" s="22" t="n">
        <f aca="false">IFERROR(W24/W22,0)</f>
        <v>0.762113580041336</v>
      </c>
      <c r="X25" s="22" t="n">
        <f aca="false">IFERROR(X24/X22,0)</f>
        <v>0.716877704034249</v>
      </c>
      <c r="Y25" s="22" t="n">
        <f aca="false">IFERROR(Y24/Y22,0)</f>
        <v>0.602185855770304</v>
      </c>
      <c r="Z25" s="22" t="n">
        <f aca="false">IFERROR(Z24/Z22,0)</f>
        <v>0.63244658169792</v>
      </c>
      <c r="AA25" s="22" t="n">
        <f aca="false">IFERROR(AA24/AA22,0)</f>
        <v>0.759869851377976</v>
      </c>
      <c r="AB25" s="22" t="n">
        <f aca="false">IFERROR(AB24/AB22,0)</f>
        <v>0.673245258990567</v>
      </c>
      <c r="AC25" s="22" t="n">
        <f aca="false">IFERROR(AC24/AC22,0)</f>
        <v>0.647627692986342</v>
      </c>
      <c r="AD25" s="22" t="n">
        <f aca="false">IFERROR(AD24/AD22,0)</f>
        <v>0.493765848655231</v>
      </c>
      <c r="AE25" s="22" t="n">
        <f aca="false">IFERROR(AE24/AE22,0)</f>
        <v>0</v>
      </c>
      <c r="AF25" s="22" t="n">
        <f aca="false">IFERROR(AF24/AF22,0)</f>
        <v>0.64930362648335</v>
      </c>
      <c r="AG25" s="22" t="n">
        <f aca="false">IFERROR(AG24/AG22,0)</f>
        <v>0.653402880838589</v>
      </c>
      <c r="AH25" s="22" t="n">
        <f aca="false">IFERROR(AH24/AH22,0)</f>
        <v>0.651344009521454</v>
      </c>
    </row>
    <row r="26" customFormat="false" ht="15" hidden="false" customHeight="true" outlineLevel="0" collapsed="false">
      <c r="A26" s="3" t="s">
        <v>147</v>
      </c>
      <c r="B26" s="21" t="n">
        <v>0</v>
      </c>
      <c r="C26" s="21" t="n">
        <v>0</v>
      </c>
      <c r="D26" s="21" t="n">
        <v>0</v>
      </c>
      <c r="E26" s="21" t="n">
        <v>0</v>
      </c>
      <c r="F26" s="21" t="n">
        <v>-1843.57</v>
      </c>
      <c r="G26" s="21" t="n">
        <v>-3687.14</v>
      </c>
      <c r="H26" s="21" t="n">
        <v>-3842.46</v>
      </c>
      <c r="I26" s="21" t="n">
        <v>-3354.55</v>
      </c>
      <c r="J26" s="21" t="n">
        <v>-5011.3</v>
      </c>
      <c r="K26" s="21" t="n">
        <v>-4713.67</v>
      </c>
      <c r="L26" s="21" t="n">
        <v>-6177.78</v>
      </c>
      <c r="M26" s="21" t="n">
        <v>-6714.74</v>
      </c>
      <c r="N26" s="21" t="n">
        <v>-5952.61</v>
      </c>
      <c r="O26" s="21" t="n">
        <v>-6092.33</v>
      </c>
      <c r="P26" s="21" t="n">
        <v>-5349.32</v>
      </c>
      <c r="Q26" s="21" t="n">
        <v>-5207.77</v>
      </c>
      <c r="R26" s="21" t="n">
        <v>-4982.24</v>
      </c>
      <c r="S26" s="21" t="n">
        <v>-5028.14</v>
      </c>
      <c r="T26" s="21" t="n">
        <v>-7100.62</v>
      </c>
      <c r="U26" s="21" t="n">
        <v>-7160.3</v>
      </c>
      <c r="V26" s="21" t="n">
        <v>-7644.48</v>
      </c>
      <c r="W26" s="21" t="n">
        <v>-6195.61</v>
      </c>
      <c r="X26" s="21" t="n">
        <v>-6141.02</v>
      </c>
      <c r="Y26" s="21" t="n">
        <v>-6912.96</v>
      </c>
      <c r="Z26" s="21" t="n">
        <v>-6726.11</v>
      </c>
      <c r="AA26" s="21" t="n">
        <v>-3676.91</v>
      </c>
      <c r="AB26" s="21" t="n">
        <v>-5121.29</v>
      </c>
      <c r="AC26" s="21" t="n">
        <v>-5937.62</v>
      </c>
      <c r="AD26" s="21" t="n">
        <v>-6023.29</v>
      </c>
      <c r="AE26" s="21" t="n">
        <f aca="false">SUM(B26:I26)</f>
        <v>-12727.72</v>
      </c>
      <c r="AF26" s="21" t="n">
        <f aca="false">SUM(J26:U26)</f>
        <v>-69490.82</v>
      </c>
      <c r="AG26" s="21" t="n">
        <f aca="false">SUM(V26:AD26)</f>
        <v>-54379.29</v>
      </c>
      <c r="AH26" s="21" t="n">
        <f aca="false">SUM(B26:AD26)</f>
        <v>-136597.83</v>
      </c>
    </row>
    <row r="27" customFormat="false" ht="15" hidden="false" customHeight="true" outlineLevel="0" collapsed="false">
      <c r="A27" s="3" t="s">
        <v>148</v>
      </c>
      <c r="B27" s="21" t="n">
        <v>0</v>
      </c>
      <c r="C27" s="21" t="n">
        <v>0</v>
      </c>
      <c r="D27" s="21" t="n">
        <v>0</v>
      </c>
      <c r="E27" s="21" t="n">
        <v>0</v>
      </c>
      <c r="F27" s="21" t="n">
        <v>0</v>
      </c>
      <c r="G27" s="21" t="n">
        <v>-216.34</v>
      </c>
      <c r="H27" s="21" t="n">
        <v>-216.34</v>
      </c>
      <c r="I27" s="21" t="n">
        <v>0</v>
      </c>
      <c r="J27" s="21" t="n">
        <v>-2729.18</v>
      </c>
      <c r="K27" s="21" t="n">
        <v>-2688.74</v>
      </c>
      <c r="L27" s="21" t="n">
        <v>-2688.74</v>
      </c>
      <c r="M27" s="21" t="n">
        <v>-2688.74</v>
      </c>
      <c r="N27" s="21" t="n">
        <v>-2688.94</v>
      </c>
      <c r="O27" s="21" t="n">
        <v>-2472.2</v>
      </c>
      <c r="P27" s="21" t="n">
        <v>-2688.4</v>
      </c>
      <c r="Q27" s="21" t="n">
        <v>-2688.74</v>
      </c>
      <c r="R27" s="21" t="n">
        <v>-2905.08</v>
      </c>
      <c r="S27" s="21" t="n">
        <v>-2688.74</v>
      </c>
      <c r="T27" s="21" t="n">
        <v>-2720.24</v>
      </c>
      <c r="U27" s="21" t="n">
        <v>-2688.07</v>
      </c>
      <c r="V27" s="21" t="n">
        <v>-2688.76</v>
      </c>
      <c r="W27" s="21" t="n">
        <v>-2762.91</v>
      </c>
      <c r="X27" s="21" t="n">
        <v>-2771.41</v>
      </c>
      <c r="Y27" s="21" t="n">
        <v>-2762.93</v>
      </c>
      <c r="Z27" s="21" t="n">
        <v>-2816.41</v>
      </c>
      <c r="AA27" s="21" t="n">
        <v>-2827.91</v>
      </c>
      <c r="AB27" s="21" t="n">
        <v>-2762.91</v>
      </c>
      <c r="AC27" s="21" t="n">
        <v>-2762.91</v>
      </c>
      <c r="AD27" s="21" t="n">
        <v>-2762.91</v>
      </c>
      <c r="AE27" s="21" t="n">
        <f aca="false">SUM(B27:I27)</f>
        <v>-432.68</v>
      </c>
      <c r="AF27" s="21" t="n">
        <f aca="false">SUM(J27:U27)</f>
        <v>-32335.81</v>
      </c>
      <c r="AG27" s="21" t="n">
        <f aca="false">SUM(V27:AD27)</f>
        <v>-24919.06</v>
      </c>
      <c r="AH27" s="21" t="n">
        <f aca="false">SUM(B27:AD27)</f>
        <v>-57687.55</v>
      </c>
    </row>
    <row r="28" customFormat="false" ht="15" hidden="false" customHeight="true" outlineLevel="0" collapsed="false">
      <c r="A28" s="3" t="s">
        <v>149</v>
      </c>
      <c r="B28" s="21" t="n">
        <v>0</v>
      </c>
      <c r="C28" s="21" t="n">
        <v>0</v>
      </c>
      <c r="D28" s="21" t="n">
        <v>0</v>
      </c>
      <c r="E28" s="21" t="n">
        <v>0</v>
      </c>
      <c r="F28" s="21" t="n">
        <v>0</v>
      </c>
      <c r="G28" s="21" t="n">
        <v>0</v>
      </c>
      <c r="H28" s="21" t="n">
        <v>-542.88</v>
      </c>
      <c r="I28" s="21" t="n">
        <v>-525.65</v>
      </c>
      <c r="J28" s="21" t="n">
        <v>-736.86</v>
      </c>
      <c r="K28" s="21" t="n">
        <v>-1527.26</v>
      </c>
      <c r="L28" s="21" t="n">
        <v>-1254.52</v>
      </c>
      <c r="M28" s="21" t="n">
        <v>-1100.75</v>
      </c>
      <c r="N28" s="21" t="n">
        <v>-1885.64</v>
      </c>
      <c r="O28" s="21" t="n">
        <v>-1714.5</v>
      </c>
      <c r="P28" s="21" t="n">
        <v>-2014.55</v>
      </c>
      <c r="Q28" s="21" t="n">
        <v>-2879.41</v>
      </c>
      <c r="R28" s="21" t="n">
        <v>-1798.18</v>
      </c>
      <c r="S28" s="21" t="n">
        <v>-2311.97</v>
      </c>
      <c r="T28" s="21" t="n">
        <v>-1895.16</v>
      </c>
      <c r="U28" s="21" t="n">
        <v>-1454.66</v>
      </c>
      <c r="V28" s="21" t="n">
        <v>-1647.96</v>
      </c>
      <c r="W28" s="21" t="n">
        <v>-1709.23</v>
      </c>
      <c r="X28" s="21" t="n">
        <v>-1489.65</v>
      </c>
      <c r="Y28" s="21" t="n">
        <v>-2130.82</v>
      </c>
      <c r="Z28" s="21" t="n">
        <v>-2656.02</v>
      </c>
      <c r="AA28" s="21" t="n">
        <v>-2642.77</v>
      </c>
      <c r="AB28" s="21" t="n">
        <v>-2009.71</v>
      </c>
      <c r="AC28" s="21" t="n">
        <v>-2023.58</v>
      </c>
      <c r="AD28" s="21" t="n">
        <v>-738.7</v>
      </c>
      <c r="AE28" s="21" t="n">
        <f aca="false">SUM(B28:I28)</f>
        <v>-1068.53</v>
      </c>
      <c r="AF28" s="21" t="n">
        <f aca="false">SUM(J28:U28)</f>
        <v>-20573.46</v>
      </c>
      <c r="AG28" s="21" t="n">
        <f aca="false">SUM(V28:AD28)</f>
        <v>-17048.44</v>
      </c>
      <c r="AH28" s="21" t="n">
        <f aca="false">SUM(B28:AD28)</f>
        <v>-38690.43</v>
      </c>
    </row>
    <row r="29" customFormat="false" ht="15" hidden="false" customHeight="true" outlineLevel="0" collapsed="false">
      <c r="A29" s="26" t="s">
        <v>111</v>
      </c>
      <c r="B29" s="27" t="n">
        <f aca="false">B24+B26+B27+B28</f>
        <v>0</v>
      </c>
      <c r="C29" s="27" t="n">
        <f aca="false">C24+C26+C27+C28</f>
        <v>0</v>
      </c>
      <c r="D29" s="27" t="n">
        <f aca="false">D24+D26+D27+D28</f>
        <v>0</v>
      </c>
      <c r="E29" s="27" t="n">
        <f aca="false">E24+E26+E27+E28</f>
        <v>0</v>
      </c>
      <c r="F29" s="27" t="n">
        <f aca="false">F24+F26+F27+F28</f>
        <v>-1843.57</v>
      </c>
      <c r="G29" s="27" t="n">
        <f aca="false">G24+G26+G27+G28</f>
        <v>-3903.48</v>
      </c>
      <c r="H29" s="27" t="n">
        <f aca="false">H24+H26+H27+H28</f>
        <v>-4601.68</v>
      </c>
      <c r="I29" s="27" t="n">
        <f aca="false">I24+I26+I27+I28</f>
        <v>-3880.2</v>
      </c>
      <c r="J29" s="27" t="n">
        <f aca="false">J24+J26+J27+J28</f>
        <v>-5261.82</v>
      </c>
      <c r="K29" s="27" t="n">
        <f aca="false">K24+K26+K27+K28</f>
        <v>148.530000000001</v>
      </c>
      <c r="L29" s="27" t="n">
        <f aca="false">L24+L26+L27+L28</f>
        <v>497.180000000002</v>
      </c>
      <c r="M29" s="27" t="n">
        <f aca="false">M24+M26+M27+M28</f>
        <v>379.930000000002</v>
      </c>
      <c r="N29" s="27" t="n">
        <f aca="false">N24+N26+N27+N28</f>
        <v>-3732.57</v>
      </c>
      <c r="O29" s="27" t="n">
        <f aca="false">O24+O26+O27+O28</f>
        <v>-2797.31</v>
      </c>
      <c r="P29" s="27" t="n">
        <f aca="false">P24+P26+P27+P28</f>
        <v>-209.049999999997</v>
      </c>
      <c r="Q29" s="27" t="n">
        <f aca="false">Q24+Q26+Q27+Q28</f>
        <v>5157.9</v>
      </c>
      <c r="R29" s="27" t="n">
        <f aca="false">R24+R26+R27+R28</f>
        <v>1046.5</v>
      </c>
      <c r="S29" s="27" t="n">
        <f aca="false">S24+S26+S27+S28</f>
        <v>476.47</v>
      </c>
      <c r="T29" s="27" t="n">
        <f aca="false">T24+T26+T27+T28</f>
        <v>-3748.24</v>
      </c>
      <c r="U29" s="27" t="n">
        <f aca="false">U24+U26+U27+U28</f>
        <v>5119.64</v>
      </c>
      <c r="V29" s="27" t="n">
        <f aca="false">V24+V26+V27+V28</f>
        <v>-2356.91</v>
      </c>
      <c r="W29" s="27" t="n">
        <f aca="false">W24+W26+W27+W28</f>
        <v>1781.04</v>
      </c>
      <c r="X29" s="27" t="n">
        <f aca="false">X24+X26+X27+X28</f>
        <v>3839.52</v>
      </c>
      <c r="Y29" s="27" t="n">
        <f aca="false">Y24+Y26+Y27+Y28</f>
        <v>438.36</v>
      </c>
      <c r="Z29" s="27" t="n">
        <f aca="false">Z24+Z26+Z27+Z28</f>
        <v>200.980000000001</v>
      </c>
      <c r="AA29" s="27" t="n">
        <f aca="false">AA24+AA26+AA27+AA28</f>
        <v>5689.15</v>
      </c>
      <c r="AB29" s="27" t="n">
        <f aca="false">AB24+AB26+AB27+AB28</f>
        <v>5616.9</v>
      </c>
      <c r="AC29" s="27" t="n">
        <f aca="false">AC24+AC26+AC27+AC28</f>
        <v>7040.35</v>
      </c>
      <c r="AD29" s="27" t="n">
        <f aca="false">AD24+AD26+AD27+AD28</f>
        <v>555.710000000001</v>
      </c>
      <c r="AE29" s="27" t="n">
        <f aca="false">AE24+AE26+AE27+AE28</f>
        <v>-14228.93</v>
      </c>
      <c r="AF29" s="27" t="n">
        <f aca="false">AF24+AF26+AF27+AF28</f>
        <v>-2922.83999999999</v>
      </c>
      <c r="AG29" s="27" t="n">
        <f aca="false">AG24+AG26+AG27+AG28</f>
        <v>22805.1</v>
      </c>
      <c r="AH29" s="27" t="n">
        <f aca="false">AH24+AH26+AH27+AH28</f>
        <v>5653.32999999997</v>
      </c>
    </row>
    <row r="30" customFormat="false" ht="15" hidden="false" customHeight="true" outlineLevel="0" collapsed="false">
      <c r="A30" s="3" t="s">
        <v>150</v>
      </c>
      <c r="B30" s="22" t="n">
        <f aca="false">IFERROR(B29/B22,0)</f>
        <v>0</v>
      </c>
      <c r="C30" s="22" t="n">
        <f aca="false">IFERROR(C29/C22,0)</f>
        <v>0</v>
      </c>
      <c r="D30" s="22" t="n">
        <f aca="false">IFERROR(D29/D22,0)</f>
        <v>0</v>
      </c>
      <c r="E30" s="22" t="n">
        <f aca="false">IFERROR(E29/E22,0)</f>
        <v>0</v>
      </c>
      <c r="F30" s="22" t="n">
        <f aca="false">IFERROR(F29/F22,0)</f>
        <v>0</v>
      </c>
      <c r="G30" s="22" t="n">
        <f aca="false">IFERROR(G29/G22,0)</f>
        <v>0</v>
      </c>
      <c r="H30" s="22" t="n">
        <f aca="false">IFERROR(H29/H22,0)</f>
        <v>0</v>
      </c>
      <c r="I30" s="22" t="n">
        <f aca="false">IFERROR(I29/I22,0)</f>
        <v>0</v>
      </c>
      <c r="J30" s="22" t="n">
        <f aca="false">IFERROR(J29/J22,0)</f>
        <v>-1.30340824925625</v>
      </c>
      <c r="K30" s="22" t="n">
        <f aca="false">IFERROR(K29/K22,0)</f>
        <v>0.012986774526931</v>
      </c>
      <c r="L30" s="22" t="n">
        <f aca="false">IFERROR(L29/L22,0)</f>
        <v>0.0333450255765026</v>
      </c>
      <c r="M30" s="22" t="n">
        <f aca="false">IFERROR(M29/M22,0)</f>
        <v>0.0220191706400241</v>
      </c>
      <c r="N30" s="22" t="n">
        <f aca="false">IFERROR(N29/N22,0)</f>
        <v>-0.352705552846727</v>
      </c>
      <c r="O30" s="22" t="n">
        <f aca="false">IFERROR(O29/O22,0)</f>
        <v>-0.229608026935939</v>
      </c>
      <c r="P30" s="22" t="n">
        <f aca="false">IFERROR(P29/P22,0)</f>
        <v>-0.012362156485209</v>
      </c>
      <c r="Q30" s="22" t="n">
        <f aca="false">IFERROR(Q29/Q22,0)</f>
        <v>0.215873587199679</v>
      </c>
      <c r="R30" s="22" t="n">
        <f aca="false">IFERROR(R29/R22,0)</f>
        <v>0.0613476792521738</v>
      </c>
      <c r="S30" s="22" t="n">
        <f aca="false">IFERROR(S29/S22,0)</f>
        <v>0.0279032804962821</v>
      </c>
      <c r="T30" s="22" t="n">
        <f aca="false">IFERROR(T29/T22,0)</f>
        <v>-0.253959564204022</v>
      </c>
      <c r="U30" s="22" t="n">
        <f aca="false">IFERROR(U29/U22,0)</f>
        <v>0.214149501084417</v>
      </c>
      <c r="V30" s="22" t="n">
        <f aca="false">IFERROR(V29/V22,0)</f>
        <v>-0.149122912468404</v>
      </c>
      <c r="W30" s="22" t="n">
        <f aca="false">IFERROR(W29/W22,0)</f>
        <v>0.109035076549353</v>
      </c>
      <c r="X30" s="22" t="n">
        <f aca="false">IFERROR(X29/X22,0)</f>
        <v>0.193269455833164</v>
      </c>
      <c r="Y30" s="22" t="n">
        <f aca="false">IFERROR(Y29/Y22,0)</f>
        <v>0.0215575894409318</v>
      </c>
      <c r="Z30" s="22" t="n">
        <f aca="false">IFERROR(Z29/Z22,0)</f>
        <v>0.010251131817171</v>
      </c>
      <c r="AA30" s="22" t="n">
        <f aca="false">IFERROR(AA29/AA22,0)</f>
        <v>0.291372199348847</v>
      </c>
      <c r="AB30" s="22" t="n">
        <f aca="false">IFERROR(AB29/AB22,0)</f>
        <v>0.243801019754875</v>
      </c>
      <c r="AC30" s="22" t="n">
        <f aca="false">IFERROR(AC29/AC22,0)</f>
        <v>0.256665591203808</v>
      </c>
      <c r="AD30" s="22" t="n">
        <f aca="false">IFERROR(AD29/AD22,0)</f>
        <v>0.0272196444219346</v>
      </c>
      <c r="AE30" s="22" t="n">
        <f aca="false">IFERROR(AE29/AE22,0)</f>
        <v>0</v>
      </c>
      <c r="AF30" s="22" t="n">
        <f aca="false">IFERROR(AF29/AF22,0)</f>
        <v>-0.0158842843439281</v>
      </c>
      <c r="AG30" s="22" t="n">
        <f aca="false">IFERROR(AG29/AG22,0)</f>
        <v>0.125058176062605</v>
      </c>
      <c r="AH30" s="22" t="n">
        <f aca="false">IFERROR(AH29/AH22,0)</f>
        <v>0.0154309009760832</v>
      </c>
    </row>
    <row r="31" customFormat="false" ht="15" hidden="false" customHeight="true" outlineLevel="0" collapsed="false">
      <c r="A31" s="3" t="s">
        <v>151</v>
      </c>
      <c r="B31" s="21" t="n">
        <v>0</v>
      </c>
      <c r="C31" s="21" t="n">
        <v>0</v>
      </c>
      <c r="D31" s="21" t="n">
        <v>0</v>
      </c>
      <c r="E31" s="21" t="n">
        <v>0</v>
      </c>
      <c r="F31" s="21" t="n">
        <v>0</v>
      </c>
      <c r="G31" s="21" t="n">
        <v>0</v>
      </c>
      <c r="H31" s="21" t="n">
        <v>0</v>
      </c>
      <c r="I31" s="21" t="n">
        <v>-24.54</v>
      </c>
      <c r="J31" s="21" t="n">
        <v>-1614.79</v>
      </c>
      <c r="K31" s="21" t="n">
        <v>-1704.71</v>
      </c>
      <c r="L31" s="21" t="n">
        <v>-2039.46</v>
      </c>
      <c r="M31" s="21" t="n">
        <v>-2404.4</v>
      </c>
      <c r="N31" s="21" t="n">
        <v>-2356.33</v>
      </c>
      <c r="O31" s="21" t="n">
        <v>-2357.31</v>
      </c>
      <c r="P31" s="21" t="n">
        <v>-2357.31</v>
      </c>
      <c r="Q31" s="21" t="n">
        <v>-2362.65</v>
      </c>
      <c r="R31" s="21" t="n">
        <v>-2377.54</v>
      </c>
      <c r="S31" s="21" t="n">
        <v>-2385.89</v>
      </c>
      <c r="T31" s="21" t="n">
        <v>-2385.88</v>
      </c>
      <c r="U31" s="21" t="n">
        <v>-2385.86</v>
      </c>
      <c r="V31" s="21" t="n">
        <v>-2392.05</v>
      </c>
      <c r="W31" s="21" t="n">
        <v>-2391.98</v>
      </c>
      <c r="X31" s="21" t="n">
        <v>-2392</v>
      </c>
      <c r="Y31" s="21" t="n">
        <v>-2392.03</v>
      </c>
      <c r="Z31" s="21" t="n">
        <v>-2399.33</v>
      </c>
      <c r="AA31" s="21" t="n">
        <v>-2413.13</v>
      </c>
      <c r="AB31" s="21" t="n">
        <v>-2463.71</v>
      </c>
      <c r="AC31" s="21" t="n">
        <v>-2404.86</v>
      </c>
      <c r="AD31" s="21" t="n">
        <v>-2404.92</v>
      </c>
      <c r="AE31" s="21" t="n">
        <f aca="false">SUM(B31:I31)</f>
        <v>-24.54</v>
      </c>
      <c r="AF31" s="21" t="n">
        <f aca="false">SUM(J31:U31)</f>
        <v>-26732.13</v>
      </c>
      <c r="AG31" s="21" t="n">
        <f aca="false">SUM(V31:AD31)</f>
        <v>-21654.01</v>
      </c>
      <c r="AH31" s="21" t="n">
        <f aca="false">SUM(B31:AD31)</f>
        <v>-48410.68</v>
      </c>
    </row>
    <row r="32" customFormat="false" ht="15" hidden="false" customHeight="true" outlineLevel="0" collapsed="false">
      <c r="A32" s="11" t="s">
        <v>152</v>
      </c>
      <c r="B32" s="23" t="n">
        <f aca="false">B29+B31</f>
        <v>0</v>
      </c>
      <c r="C32" s="23" t="n">
        <f aca="false">C29+C31</f>
        <v>0</v>
      </c>
      <c r="D32" s="23" t="n">
        <f aca="false">D29+D31</f>
        <v>0</v>
      </c>
      <c r="E32" s="23" t="n">
        <f aca="false">E29+E31</f>
        <v>0</v>
      </c>
      <c r="F32" s="23" t="n">
        <f aca="false">F29+F31</f>
        <v>-1843.57</v>
      </c>
      <c r="G32" s="23" t="n">
        <f aca="false">G29+G31</f>
        <v>-3903.48</v>
      </c>
      <c r="H32" s="23" t="n">
        <f aca="false">H29+H31</f>
        <v>-4601.68</v>
      </c>
      <c r="I32" s="23" t="n">
        <f aca="false">I29+I31</f>
        <v>-3904.74</v>
      </c>
      <c r="J32" s="23" t="n">
        <f aca="false">J29+J31</f>
        <v>-6876.61</v>
      </c>
      <c r="K32" s="23" t="n">
        <f aca="false">K29+K31</f>
        <v>-1556.18</v>
      </c>
      <c r="L32" s="23" t="n">
        <f aca="false">L29+L31</f>
        <v>-1542.28</v>
      </c>
      <c r="M32" s="23" t="n">
        <f aca="false">M29+M31</f>
        <v>-2024.47</v>
      </c>
      <c r="N32" s="23" t="n">
        <f aca="false">N29+N31</f>
        <v>-6088.9</v>
      </c>
      <c r="O32" s="23" t="n">
        <f aca="false">O29+O31</f>
        <v>-5154.62</v>
      </c>
      <c r="P32" s="23" t="n">
        <f aca="false">P29+P31</f>
        <v>-2566.36</v>
      </c>
      <c r="Q32" s="23" t="n">
        <f aca="false">Q29+Q31</f>
        <v>2795.25</v>
      </c>
      <c r="R32" s="23" t="n">
        <f aca="false">R29+R31</f>
        <v>-1331.04</v>
      </c>
      <c r="S32" s="23" t="n">
        <f aca="false">S29+S31</f>
        <v>-1909.42</v>
      </c>
      <c r="T32" s="23" t="n">
        <f aca="false">T29+T31</f>
        <v>-6134.12</v>
      </c>
      <c r="U32" s="23" t="n">
        <f aca="false">U29+U31</f>
        <v>2733.78</v>
      </c>
      <c r="V32" s="23" t="n">
        <f aca="false">V29+V31</f>
        <v>-4748.96</v>
      </c>
      <c r="W32" s="23" t="n">
        <f aca="false">W29+W31</f>
        <v>-610.939999999999</v>
      </c>
      <c r="X32" s="23" t="n">
        <f aca="false">X29+X31</f>
        <v>1447.52</v>
      </c>
      <c r="Y32" s="23" t="n">
        <f aca="false">Y29+Y31</f>
        <v>-1953.67</v>
      </c>
      <c r="Z32" s="23" t="n">
        <f aca="false">Z29+Z31</f>
        <v>-2198.35</v>
      </c>
      <c r="AA32" s="23" t="n">
        <f aca="false">AA29+AA31</f>
        <v>3276.02</v>
      </c>
      <c r="AB32" s="23" t="n">
        <f aca="false">AB29+AB31</f>
        <v>3153.19</v>
      </c>
      <c r="AC32" s="23" t="n">
        <f aca="false">AC29+AC31</f>
        <v>4635.49</v>
      </c>
      <c r="AD32" s="23" t="n">
        <f aca="false">AD29+AD31</f>
        <v>-1849.21</v>
      </c>
      <c r="AE32" s="23" t="n">
        <f aca="false">AE29+AE31</f>
        <v>-14253.47</v>
      </c>
      <c r="AF32" s="23" t="n">
        <f aca="false">AF29+AF31</f>
        <v>-29654.97</v>
      </c>
      <c r="AG32" s="23" t="n">
        <f aca="false">AG29+AG31</f>
        <v>1151.09</v>
      </c>
      <c r="AH32" s="23" t="n">
        <f aca="false">AH29+AH31</f>
        <v>-42757.35</v>
      </c>
    </row>
    <row r="34" customFormat="false" ht="15" hidden="false" customHeight="true" outlineLevel="0" collapsed="false">
      <c r="A34" s="6" t="s">
        <v>114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</row>
    <row r="35" customFormat="false" ht="15" hidden="false" customHeight="true" outlineLevel="0" collapsed="false">
      <c r="A35" s="3" t="s">
        <v>143</v>
      </c>
      <c r="B35" s="21" t="n">
        <v>0</v>
      </c>
      <c r="C35" s="21" t="n">
        <v>0</v>
      </c>
      <c r="D35" s="21" t="n">
        <v>0</v>
      </c>
      <c r="E35" s="21" t="n">
        <v>0</v>
      </c>
      <c r="F35" s="21" t="n">
        <v>0</v>
      </c>
      <c r="G35" s="21" t="n">
        <v>0</v>
      </c>
      <c r="H35" s="21" t="n">
        <v>0</v>
      </c>
      <c r="I35" s="21" t="n">
        <v>0</v>
      </c>
      <c r="J35" s="21" t="n">
        <v>0</v>
      </c>
      <c r="K35" s="21" t="n">
        <v>11.25</v>
      </c>
      <c r="L35" s="21" t="n">
        <v>0</v>
      </c>
      <c r="M35" s="21" t="n">
        <v>0</v>
      </c>
      <c r="N35" s="21" t="n">
        <v>8361.15</v>
      </c>
      <c r="O35" s="21" t="n">
        <v>5746.08</v>
      </c>
      <c r="P35" s="21" t="n">
        <v>7902.89</v>
      </c>
      <c r="Q35" s="21" t="n">
        <v>11120.73</v>
      </c>
      <c r="R35" s="21" t="n">
        <v>9212.23</v>
      </c>
      <c r="S35" s="21" t="n">
        <v>5507.06</v>
      </c>
      <c r="T35" s="21" t="n">
        <v>9561.06</v>
      </c>
      <c r="U35" s="21" t="n">
        <v>8487.66</v>
      </c>
      <c r="V35" s="21" t="n">
        <v>11297.41</v>
      </c>
      <c r="W35" s="21" t="n">
        <v>13022.5</v>
      </c>
      <c r="X35" s="21" t="n">
        <v>13848.29</v>
      </c>
      <c r="Y35" s="21" t="n">
        <v>15598.51</v>
      </c>
      <c r="Z35" s="21" t="n">
        <v>10193.47</v>
      </c>
      <c r="AA35" s="21" t="n">
        <v>10677.27</v>
      </c>
      <c r="AB35" s="21" t="n">
        <v>16492.13</v>
      </c>
      <c r="AC35" s="21" t="n">
        <v>19630.77</v>
      </c>
      <c r="AD35" s="21" t="n">
        <v>13955.96</v>
      </c>
      <c r="AE35" s="21" t="n">
        <f aca="false">SUM(B35:I35)</f>
        <v>0</v>
      </c>
      <c r="AF35" s="21" t="n">
        <f aca="false">SUM(J35:U35)</f>
        <v>65910.11</v>
      </c>
      <c r="AG35" s="21" t="n">
        <f aca="false">SUM(V35:AD35)</f>
        <v>124716.31</v>
      </c>
      <c r="AH35" s="21" t="n">
        <f aca="false">SUM(B35:AD35)</f>
        <v>190626.42</v>
      </c>
    </row>
    <row r="36" customFormat="false" ht="15" hidden="false" customHeight="true" outlineLevel="0" collapsed="false">
      <c r="A36" s="3" t="s">
        <v>144</v>
      </c>
      <c r="B36" s="21" t="n">
        <v>0</v>
      </c>
      <c r="C36" s="21" t="n">
        <v>0</v>
      </c>
      <c r="D36" s="21" t="n">
        <v>0</v>
      </c>
      <c r="E36" s="21" t="n">
        <v>0</v>
      </c>
      <c r="F36" s="21" t="n">
        <v>0</v>
      </c>
      <c r="G36" s="21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0</v>
      </c>
      <c r="N36" s="21" t="n">
        <v>-3663.4</v>
      </c>
      <c r="O36" s="21" t="n">
        <v>-194.04</v>
      </c>
      <c r="P36" s="21" t="n">
        <v>-680.29</v>
      </c>
      <c r="Q36" s="21" t="n">
        <v>-719.19</v>
      </c>
      <c r="R36" s="21" t="n">
        <v>-400.71</v>
      </c>
      <c r="S36" s="21" t="n">
        <v>-216.08</v>
      </c>
      <c r="T36" s="21" t="n">
        <v>-221.92</v>
      </c>
      <c r="U36" s="21" t="n">
        <v>-198.15</v>
      </c>
      <c r="V36" s="21" t="n">
        <v>-298.07</v>
      </c>
      <c r="W36" s="21" t="n">
        <v>-23</v>
      </c>
      <c r="X36" s="21" t="n">
        <v>-918.68</v>
      </c>
      <c r="Y36" s="21" t="n">
        <v>-507</v>
      </c>
      <c r="Z36" s="21" t="n">
        <v>-433.94</v>
      </c>
      <c r="AA36" s="21" t="n">
        <v>-813.13</v>
      </c>
      <c r="AB36" s="21" t="n">
        <v>-1532.5</v>
      </c>
      <c r="AC36" s="21" t="n">
        <v>-1447.33</v>
      </c>
      <c r="AD36" s="21" t="n">
        <v>-1128.51</v>
      </c>
      <c r="AE36" s="21" t="n">
        <f aca="false">SUM(B36:I36)</f>
        <v>0</v>
      </c>
      <c r="AF36" s="21" t="n">
        <f aca="false">SUM(J36:U36)</f>
        <v>-6293.78</v>
      </c>
      <c r="AG36" s="21" t="n">
        <f aca="false">SUM(V36:AD36)</f>
        <v>-7102.16</v>
      </c>
      <c r="AH36" s="21" t="n">
        <f aca="false">SUM(B36:AD36)</f>
        <v>-13395.94</v>
      </c>
    </row>
    <row r="37" customFormat="false" ht="15" hidden="false" customHeight="true" outlineLevel="0" collapsed="false">
      <c r="A37" s="11" t="s">
        <v>110</v>
      </c>
      <c r="B37" s="23" t="n">
        <f aca="false">B35+B36</f>
        <v>0</v>
      </c>
      <c r="C37" s="23" t="n">
        <f aca="false">C35+C36</f>
        <v>0</v>
      </c>
      <c r="D37" s="23" t="n">
        <f aca="false">D35+D36</f>
        <v>0</v>
      </c>
      <c r="E37" s="23" t="n">
        <f aca="false">E35+E36</f>
        <v>0</v>
      </c>
      <c r="F37" s="23" t="n">
        <f aca="false">F35+F36</f>
        <v>0</v>
      </c>
      <c r="G37" s="23" t="n">
        <f aca="false">G35+G36</f>
        <v>0</v>
      </c>
      <c r="H37" s="23" t="n">
        <f aca="false">H35+H36</f>
        <v>0</v>
      </c>
      <c r="I37" s="23" t="n">
        <f aca="false">I35+I36</f>
        <v>0</v>
      </c>
      <c r="J37" s="23" t="n">
        <f aca="false">J35+J36</f>
        <v>0</v>
      </c>
      <c r="K37" s="23" t="n">
        <f aca="false">K35+K36</f>
        <v>11.25</v>
      </c>
      <c r="L37" s="23" t="n">
        <f aca="false">L35+L36</f>
        <v>0</v>
      </c>
      <c r="M37" s="23" t="n">
        <f aca="false">M35+M36</f>
        <v>0</v>
      </c>
      <c r="N37" s="23" t="n">
        <f aca="false">N35+N36</f>
        <v>4697.75</v>
      </c>
      <c r="O37" s="23" t="n">
        <f aca="false">O35+O36</f>
        <v>5552.04</v>
      </c>
      <c r="P37" s="23" t="n">
        <f aca="false">P35+P36</f>
        <v>7222.6</v>
      </c>
      <c r="Q37" s="23" t="n">
        <f aca="false">Q35+Q36</f>
        <v>10401.54</v>
      </c>
      <c r="R37" s="23" t="n">
        <f aca="false">R35+R36</f>
        <v>8811.52</v>
      </c>
      <c r="S37" s="23" t="n">
        <f aca="false">S35+S36</f>
        <v>5290.98</v>
      </c>
      <c r="T37" s="23" t="n">
        <f aca="false">T35+T36</f>
        <v>9339.14</v>
      </c>
      <c r="U37" s="23" t="n">
        <f aca="false">U35+U36</f>
        <v>8289.51</v>
      </c>
      <c r="V37" s="23" t="n">
        <f aca="false">V35+V36</f>
        <v>10999.34</v>
      </c>
      <c r="W37" s="23" t="n">
        <f aca="false">W35+W36</f>
        <v>12999.5</v>
      </c>
      <c r="X37" s="23" t="n">
        <f aca="false">X35+X36</f>
        <v>12929.61</v>
      </c>
      <c r="Y37" s="23" t="n">
        <f aca="false">Y35+Y36</f>
        <v>15091.51</v>
      </c>
      <c r="Z37" s="23" t="n">
        <f aca="false">Z35+Z36</f>
        <v>9759.53</v>
      </c>
      <c r="AA37" s="23" t="n">
        <f aca="false">AA35+AA36</f>
        <v>9864.14</v>
      </c>
      <c r="AB37" s="23" t="n">
        <f aca="false">AB35+AB36</f>
        <v>14959.63</v>
      </c>
      <c r="AC37" s="23" t="n">
        <f aca="false">AC35+AC36</f>
        <v>18183.44</v>
      </c>
      <c r="AD37" s="23" t="n">
        <f aca="false">AD35+AD36</f>
        <v>12827.45</v>
      </c>
      <c r="AE37" s="23" t="n">
        <f aca="false">AE35+AE36</f>
        <v>0</v>
      </c>
      <c r="AF37" s="23" t="n">
        <f aca="false">AF35+AF36</f>
        <v>59616.33</v>
      </c>
      <c r="AG37" s="23" t="n">
        <f aca="false">AG35+AG36</f>
        <v>117614.15</v>
      </c>
      <c r="AH37" s="23" t="n">
        <f aca="false">AH35+AH36</f>
        <v>177230.48</v>
      </c>
    </row>
    <row r="38" customFormat="false" ht="15" hidden="false" customHeight="true" outlineLevel="0" collapsed="false">
      <c r="A38" s="3" t="s">
        <v>145</v>
      </c>
      <c r="B38" s="21" t="n">
        <v>0</v>
      </c>
      <c r="C38" s="21" t="n">
        <v>0</v>
      </c>
      <c r="D38" s="21" t="n">
        <v>0</v>
      </c>
      <c r="E38" s="21" t="n">
        <v>0</v>
      </c>
      <c r="F38" s="21" t="n">
        <v>0</v>
      </c>
      <c r="G38" s="21" t="n">
        <v>0</v>
      </c>
      <c r="H38" s="21" t="n">
        <v>0</v>
      </c>
      <c r="I38" s="21" t="n">
        <v>0</v>
      </c>
      <c r="J38" s="21" t="n">
        <v>0</v>
      </c>
      <c r="K38" s="21" t="n">
        <v>-0.14</v>
      </c>
      <c r="L38" s="21" t="n">
        <v>0</v>
      </c>
      <c r="M38" s="21" t="n">
        <v>0</v>
      </c>
      <c r="N38" s="21" t="n">
        <v>-2204.78</v>
      </c>
      <c r="O38" s="21" t="n">
        <v>-1429.75</v>
      </c>
      <c r="P38" s="21" t="n">
        <v>-2171.69</v>
      </c>
      <c r="Q38" s="21" t="n">
        <v>-3481.69</v>
      </c>
      <c r="R38" s="21" t="n">
        <v>-2890.45</v>
      </c>
      <c r="S38" s="21" t="n">
        <v>-1641.21</v>
      </c>
      <c r="T38" s="21" t="n">
        <v>-3225.51</v>
      </c>
      <c r="U38" s="21" t="n">
        <v>-2114.77</v>
      </c>
      <c r="V38" s="21" t="n">
        <v>-4403.67</v>
      </c>
      <c r="W38" s="21" t="n">
        <v>-4793.28</v>
      </c>
      <c r="X38" s="21" t="n">
        <v>-6446.31</v>
      </c>
      <c r="Y38" s="21" t="n">
        <v>-5315.52</v>
      </c>
      <c r="Z38" s="21" t="n">
        <v>-2999.58</v>
      </c>
      <c r="AA38" s="21" t="n">
        <v>-4162.2</v>
      </c>
      <c r="AB38" s="21" t="n">
        <v>-3697.25</v>
      </c>
      <c r="AC38" s="21" t="n">
        <v>-5095.53</v>
      </c>
      <c r="AD38" s="21" t="n">
        <v>-2202.97</v>
      </c>
      <c r="AE38" s="21" t="n">
        <f aca="false">SUM(B38:I38)</f>
        <v>0</v>
      </c>
      <c r="AF38" s="21" t="n">
        <f aca="false">SUM(J38:U38)</f>
        <v>-19159.99</v>
      </c>
      <c r="AG38" s="21" t="n">
        <f aca="false">SUM(V38:AD38)</f>
        <v>-39116.31</v>
      </c>
      <c r="AH38" s="21" t="n">
        <f aca="false">SUM(B38:AD38)</f>
        <v>-58276.3</v>
      </c>
    </row>
    <row r="39" customFormat="false" ht="15" hidden="false" customHeight="true" outlineLevel="0" collapsed="false">
      <c r="A39" s="11" t="s">
        <v>146</v>
      </c>
      <c r="B39" s="23" t="n">
        <f aca="false">B37+B38</f>
        <v>0</v>
      </c>
      <c r="C39" s="23" t="n">
        <f aca="false">C37+C38</f>
        <v>0</v>
      </c>
      <c r="D39" s="23" t="n">
        <f aca="false">D37+D38</f>
        <v>0</v>
      </c>
      <c r="E39" s="23" t="n">
        <f aca="false">E37+E38</f>
        <v>0</v>
      </c>
      <c r="F39" s="23" t="n">
        <f aca="false">F37+F38</f>
        <v>0</v>
      </c>
      <c r="G39" s="23" t="n">
        <f aca="false">G37+G38</f>
        <v>0</v>
      </c>
      <c r="H39" s="23" t="n">
        <f aca="false">H37+H38</f>
        <v>0</v>
      </c>
      <c r="I39" s="23" t="n">
        <f aca="false">I37+I38</f>
        <v>0</v>
      </c>
      <c r="J39" s="23" t="n">
        <f aca="false">J37+J38</f>
        <v>0</v>
      </c>
      <c r="K39" s="23" t="n">
        <f aca="false">K37+K38</f>
        <v>11.11</v>
      </c>
      <c r="L39" s="23" t="n">
        <f aca="false">L37+L38</f>
        <v>0</v>
      </c>
      <c r="M39" s="23" t="n">
        <f aca="false">M37+M38</f>
        <v>0</v>
      </c>
      <c r="N39" s="23" t="n">
        <f aca="false">N37+N38</f>
        <v>2492.97</v>
      </c>
      <c r="O39" s="23" t="n">
        <f aca="false">O37+O38</f>
        <v>4122.29</v>
      </c>
      <c r="P39" s="23" t="n">
        <f aca="false">P37+P38</f>
        <v>5050.91</v>
      </c>
      <c r="Q39" s="23" t="n">
        <f aca="false">Q37+Q38</f>
        <v>6919.85</v>
      </c>
      <c r="R39" s="23" t="n">
        <f aca="false">R37+R38</f>
        <v>5921.07</v>
      </c>
      <c r="S39" s="23" t="n">
        <f aca="false">S37+S38</f>
        <v>3649.77</v>
      </c>
      <c r="T39" s="23" t="n">
        <f aca="false">T37+T38</f>
        <v>6113.63</v>
      </c>
      <c r="U39" s="23" t="n">
        <f aca="false">U37+U38</f>
        <v>6174.74</v>
      </c>
      <c r="V39" s="23" t="n">
        <f aca="false">V37+V38</f>
        <v>6595.67</v>
      </c>
      <c r="W39" s="23" t="n">
        <f aca="false">W37+W38</f>
        <v>8206.22</v>
      </c>
      <c r="X39" s="23" t="n">
        <f aca="false">X37+X38</f>
        <v>6483.3</v>
      </c>
      <c r="Y39" s="23" t="n">
        <f aca="false">Y37+Y38</f>
        <v>9775.99</v>
      </c>
      <c r="Z39" s="23" t="n">
        <f aca="false">Z37+Z38</f>
        <v>6759.95</v>
      </c>
      <c r="AA39" s="23" t="n">
        <f aca="false">AA37+AA38</f>
        <v>5701.94</v>
      </c>
      <c r="AB39" s="23" t="n">
        <f aca="false">AB37+AB38</f>
        <v>11262.38</v>
      </c>
      <c r="AC39" s="23" t="n">
        <f aca="false">AC37+AC38</f>
        <v>13087.91</v>
      </c>
      <c r="AD39" s="23" t="n">
        <f aca="false">AD37+AD38</f>
        <v>10624.48</v>
      </c>
      <c r="AE39" s="23" t="n">
        <f aca="false">AE37+AE38</f>
        <v>0</v>
      </c>
      <c r="AF39" s="23" t="n">
        <f aca="false">AF37+AF38</f>
        <v>40456.34</v>
      </c>
      <c r="AG39" s="23" t="n">
        <f aca="false">AG37+AG38</f>
        <v>78497.84</v>
      </c>
      <c r="AH39" s="23" t="n">
        <f aca="false">AH37+AH38</f>
        <v>118954.18</v>
      </c>
    </row>
    <row r="40" customFormat="false" ht="15" hidden="false" customHeight="true" outlineLevel="0" collapsed="false">
      <c r="A40" s="3" t="s">
        <v>23</v>
      </c>
      <c r="B40" s="22" t="n">
        <f aca="false">IFERROR(B39/B37,0)</f>
        <v>0</v>
      </c>
      <c r="C40" s="22" t="n">
        <f aca="false">IFERROR(C39/C37,0)</f>
        <v>0</v>
      </c>
      <c r="D40" s="22" t="n">
        <f aca="false">IFERROR(D39/D37,0)</f>
        <v>0</v>
      </c>
      <c r="E40" s="22" t="n">
        <f aca="false">IFERROR(E39/E37,0)</f>
        <v>0</v>
      </c>
      <c r="F40" s="22" t="n">
        <f aca="false">IFERROR(F39/F37,0)</f>
        <v>0</v>
      </c>
      <c r="G40" s="22" t="n">
        <f aca="false">IFERROR(G39/G37,0)</f>
        <v>0</v>
      </c>
      <c r="H40" s="22" t="n">
        <f aca="false">IFERROR(H39/H37,0)</f>
        <v>0</v>
      </c>
      <c r="I40" s="22" t="n">
        <f aca="false">IFERROR(I39/I37,0)</f>
        <v>0</v>
      </c>
      <c r="J40" s="22" t="n">
        <f aca="false">IFERROR(J39/J37,0)</f>
        <v>0</v>
      </c>
      <c r="K40" s="22" t="n">
        <f aca="false">IFERROR(K39/K37,0)</f>
        <v>0.987555555555556</v>
      </c>
      <c r="L40" s="22" t="n">
        <f aca="false">IFERROR(L39/L37,0)</f>
        <v>0</v>
      </c>
      <c r="M40" s="22" t="n">
        <f aca="false">IFERROR(M39/M37,0)</f>
        <v>0</v>
      </c>
      <c r="N40" s="22" t="n">
        <f aca="false">IFERROR(N39/N37,0)</f>
        <v>0.530673194614443</v>
      </c>
      <c r="O40" s="22" t="n">
        <f aca="false">IFERROR(O39/O37,0)</f>
        <v>0.742482042636581</v>
      </c>
      <c r="P40" s="22" t="n">
        <f aca="false">IFERROR(P39/P37,0)</f>
        <v>0.699320189405477</v>
      </c>
      <c r="Q40" s="22" t="n">
        <f aca="false">IFERROR(Q39/Q37,0)</f>
        <v>0.665271680924171</v>
      </c>
      <c r="R40" s="22" t="n">
        <f aca="false">IFERROR(R39/R37,0)</f>
        <v>0.671969194872167</v>
      </c>
      <c r="S40" s="22" t="n">
        <f aca="false">IFERROR(S39/S37,0)</f>
        <v>0.689809827290975</v>
      </c>
      <c r="T40" s="22" t="n">
        <f aca="false">IFERROR(T39/T37,0)</f>
        <v>0.654624515747703</v>
      </c>
      <c r="U40" s="22" t="n">
        <f aca="false">IFERROR(U39/U37,0)</f>
        <v>0.744886006531146</v>
      </c>
      <c r="V40" s="22" t="n">
        <f aca="false">IFERROR(V39/V37,0)</f>
        <v>0.599642342176894</v>
      </c>
      <c r="W40" s="22" t="n">
        <f aca="false">IFERROR(W39/W37,0)</f>
        <v>0.631271971998923</v>
      </c>
      <c r="X40" s="22" t="n">
        <f aca="false">IFERROR(X39/X37,0)</f>
        <v>0.501430437577004</v>
      </c>
      <c r="Y40" s="22" t="n">
        <f aca="false">IFERROR(Y39/Y37,0)</f>
        <v>0.64778077210299</v>
      </c>
      <c r="Z40" s="22" t="n">
        <f aca="false">IFERROR(Z39/Z37,0)</f>
        <v>0.692651182997542</v>
      </c>
      <c r="AA40" s="22" t="n">
        <f aca="false">IFERROR(AA39/AA37,0)</f>
        <v>0.578047351314965</v>
      </c>
      <c r="AB40" s="22" t="n">
        <f aca="false">IFERROR(AB39/AB37,0)</f>
        <v>0.752851507691033</v>
      </c>
      <c r="AC40" s="22" t="n">
        <f aca="false">IFERROR(AC39/AC37,0)</f>
        <v>0.719770846440498</v>
      </c>
      <c r="AD40" s="22" t="n">
        <f aca="false">IFERROR(AD39/AD37,0)</f>
        <v>0.828261267827978</v>
      </c>
      <c r="AE40" s="22" t="n">
        <f aca="false">IFERROR(AE39/AE37,0)</f>
        <v>0</v>
      </c>
      <c r="AF40" s="22" t="n">
        <f aca="false">IFERROR(AF39/AF37,0)</f>
        <v>0.678611715950982</v>
      </c>
      <c r="AG40" s="22" t="n">
        <f aca="false">IFERROR(AG39/AG37,0)</f>
        <v>0.667418333593364</v>
      </c>
      <c r="AH40" s="22" t="n">
        <f aca="false">IFERROR(AH39/AH37,0)</f>
        <v>0.671183534570352</v>
      </c>
    </row>
    <row r="41" customFormat="false" ht="15" hidden="false" customHeight="true" outlineLevel="0" collapsed="false">
      <c r="A41" s="3" t="s">
        <v>147</v>
      </c>
      <c r="B41" s="21" t="n">
        <v>0</v>
      </c>
      <c r="C41" s="21" t="n">
        <v>0</v>
      </c>
      <c r="D41" s="21" t="n">
        <v>0</v>
      </c>
      <c r="E41" s="21" t="n">
        <v>0</v>
      </c>
      <c r="F41" s="21" t="n">
        <v>0</v>
      </c>
      <c r="G41" s="21" t="n">
        <v>0</v>
      </c>
      <c r="H41" s="21" t="n">
        <v>0</v>
      </c>
      <c r="I41" s="21" t="n">
        <v>-3343.86</v>
      </c>
      <c r="J41" s="21" t="n">
        <v>-3867.35</v>
      </c>
      <c r="K41" s="21" t="n">
        <v>-4246.37</v>
      </c>
      <c r="L41" s="21" t="n">
        <v>-4739.72</v>
      </c>
      <c r="M41" s="21" t="n">
        <v>-4398.67</v>
      </c>
      <c r="N41" s="21" t="n">
        <v>-5225.66</v>
      </c>
      <c r="O41" s="21" t="n">
        <v>-5175.01</v>
      </c>
      <c r="P41" s="21" t="n">
        <v>-6129.32</v>
      </c>
      <c r="Q41" s="21" t="n">
        <v>-5516.14</v>
      </c>
      <c r="R41" s="21" t="n">
        <v>-5194.78</v>
      </c>
      <c r="S41" s="21" t="n">
        <v>-6578.06</v>
      </c>
      <c r="T41" s="21" t="n">
        <v>-3564.09</v>
      </c>
      <c r="U41" s="21" t="n">
        <v>-4625.3</v>
      </c>
      <c r="V41" s="21" t="n">
        <v>-3682.34</v>
      </c>
      <c r="W41" s="21" t="n">
        <v>-4674.79</v>
      </c>
      <c r="X41" s="21" t="n">
        <v>-4826.15</v>
      </c>
      <c r="Y41" s="21" t="n">
        <v>-4665.04</v>
      </c>
      <c r="Z41" s="21" t="n">
        <v>-4075.1</v>
      </c>
      <c r="AA41" s="21" t="n">
        <v>-3548.08</v>
      </c>
      <c r="AB41" s="21" t="n">
        <v>-5800.95</v>
      </c>
      <c r="AC41" s="21" t="n">
        <v>-5053.54</v>
      </c>
      <c r="AD41" s="21" t="n">
        <v>-5852.41</v>
      </c>
      <c r="AE41" s="21" t="n">
        <f aca="false">SUM(B41:I41)</f>
        <v>-3343.86</v>
      </c>
      <c r="AF41" s="21" t="n">
        <f aca="false">SUM(J41:U41)</f>
        <v>-59260.47</v>
      </c>
      <c r="AG41" s="21" t="n">
        <f aca="false">SUM(V41:AD41)</f>
        <v>-42178.4</v>
      </c>
      <c r="AH41" s="21" t="n">
        <f aca="false">SUM(B41:AD41)</f>
        <v>-104782.73</v>
      </c>
    </row>
    <row r="42" customFormat="false" ht="15" hidden="false" customHeight="true" outlineLevel="0" collapsed="false">
      <c r="A42" s="3" t="s">
        <v>148</v>
      </c>
      <c r="B42" s="21" t="n">
        <v>0</v>
      </c>
      <c r="C42" s="21" t="n">
        <v>0</v>
      </c>
      <c r="D42" s="21" t="n">
        <v>0</v>
      </c>
      <c r="E42" s="21" t="n">
        <v>0</v>
      </c>
      <c r="F42" s="21" t="n">
        <v>0</v>
      </c>
      <c r="G42" s="21" t="n">
        <v>0</v>
      </c>
      <c r="H42" s="21" t="n">
        <v>0</v>
      </c>
      <c r="I42" s="21" t="n">
        <v>-1302.54</v>
      </c>
      <c r="J42" s="21" t="n">
        <v>-1773.78</v>
      </c>
      <c r="K42" s="21" t="n">
        <v>0</v>
      </c>
      <c r="L42" s="21" t="n">
        <v>-1490.17</v>
      </c>
      <c r="M42" s="21" t="n">
        <v>-1490.17</v>
      </c>
      <c r="N42" s="21" t="n">
        <v>-3027.44</v>
      </c>
      <c r="O42" s="21" t="n">
        <v>-1500.27</v>
      </c>
      <c r="P42" s="21" t="n">
        <v>-1500.27</v>
      </c>
      <c r="Q42" s="21" t="n">
        <v>-1500.27</v>
      </c>
      <c r="R42" s="21" t="n">
        <v>-1622.26</v>
      </c>
      <c r="S42" s="21" t="n">
        <v>-1578.26</v>
      </c>
      <c r="T42" s="21" t="n">
        <v>-1781.97</v>
      </c>
      <c r="U42" s="21" t="n">
        <v>-1557.47</v>
      </c>
      <c r="V42" s="21" t="n">
        <v>-1557.47</v>
      </c>
      <c r="W42" s="21" t="n">
        <v>-1557.47</v>
      </c>
      <c r="X42" s="21" t="n">
        <v>-1565.97</v>
      </c>
      <c r="Y42" s="21" t="n">
        <v>-1557.47</v>
      </c>
      <c r="Z42" s="21" t="n">
        <v>-1607.82</v>
      </c>
      <c r="AA42" s="21" t="n">
        <v>-1557.47</v>
      </c>
      <c r="AB42" s="21" t="n">
        <v>-1557.47</v>
      </c>
      <c r="AC42" s="21" t="n">
        <v>-1618.71</v>
      </c>
      <c r="AD42" s="21" t="n">
        <v>-1483.92</v>
      </c>
      <c r="AE42" s="21" t="n">
        <f aca="false">SUM(B42:I42)</f>
        <v>-1302.54</v>
      </c>
      <c r="AF42" s="21" t="n">
        <f aca="false">SUM(J42:U42)</f>
        <v>-18822.33</v>
      </c>
      <c r="AG42" s="21" t="n">
        <f aca="false">SUM(V42:AD42)</f>
        <v>-14063.77</v>
      </c>
      <c r="AH42" s="21" t="n">
        <f aca="false">SUM(B42:AD42)</f>
        <v>-34188.64</v>
      </c>
    </row>
    <row r="43" customFormat="false" ht="15" hidden="false" customHeight="true" outlineLevel="0" collapsed="false">
      <c r="A43" s="3" t="s">
        <v>149</v>
      </c>
      <c r="B43" s="21" t="n">
        <v>0</v>
      </c>
      <c r="C43" s="21" t="n">
        <v>0</v>
      </c>
      <c r="D43" s="21" t="n">
        <v>0</v>
      </c>
      <c r="E43" s="21" t="n">
        <v>0</v>
      </c>
      <c r="F43" s="21" t="n">
        <v>0</v>
      </c>
      <c r="G43" s="21" t="n">
        <v>0</v>
      </c>
      <c r="H43" s="21" t="n">
        <v>-612.9</v>
      </c>
      <c r="I43" s="21" t="n">
        <v>-180</v>
      </c>
      <c r="J43" s="21" t="n">
        <v>-390.84</v>
      </c>
      <c r="K43" s="21" t="n">
        <v>-400.56</v>
      </c>
      <c r="L43" s="21" t="n">
        <v>-301.42</v>
      </c>
      <c r="M43" s="21" t="n">
        <v>-432.5</v>
      </c>
      <c r="N43" s="21" t="n">
        <v>-411.27</v>
      </c>
      <c r="O43" s="21" t="n">
        <v>-702.92</v>
      </c>
      <c r="P43" s="21" t="n">
        <v>-787.87</v>
      </c>
      <c r="Q43" s="21" t="n">
        <v>-2077.72</v>
      </c>
      <c r="R43" s="21" t="n">
        <v>-1598.38</v>
      </c>
      <c r="S43" s="21" t="n">
        <v>-1330.84</v>
      </c>
      <c r="T43" s="21" t="n">
        <v>-1272.78</v>
      </c>
      <c r="U43" s="21" t="n">
        <v>-887.68</v>
      </c>
      <c r="V43" s="21" t="n">
        <v>-1591.93</v>
      </c>
      <c r="W43" s="21" t="n">
        <v>-1136.96</v>
      </c>
      <c r="X43" s="21" t="n">
        <v>-1227.65</v>
      </c>
      <c r="Y43" s="21" t="n">
        <v>-908.5</v>
      </c>
      <c r="Z43" s="21" t="n">
        <v>-1306.14</v>
      </c>
      <c r="AA43" s="21" t="n">
        <v>-1250.81</v>
      </c>
      <c r="AB43" s="21" t="n">
        <v>-1354.65</v>
      </c>
      <c r="AC43" s="21" t="n">
        <v>-831.44</v>
      </c>
      <c r="AD43" s="21" t="n">
        <v>-336.44</v>
      </c>
      <c r="AE43" s="21" t="n">
        <f aca="false">SUM(B43:I43)</f>
        <v>-792.9</v>
      </c>
      <c r="AF43" s="21" t="n">
        <f aca="false">SUM(J43:U43)</f>
        <v>-10594.78</v>
      </c>
      <c r="AG43" s="21" t="n">
        <f aca="false">SUM(V43:AD43)</f>
        <v>-9944.52</v>
      </c>
      <c r="AH43" s="21" t="n">
        <f aca="false">SUM(B43:AD43)</f>
        <v>-21332.2</v>
      </c>
    </row>
    <row r="44" customFormat="false" ht="15" hidden="false" customHeight="true" outlineLevel="0" collapsed="false">
      <c r="A44" s="26" t="s">
        <v>111</v>
      </c>
      <c r="B44" s="27" t="n">
        <f aca="false">B39+B41+B42+B43</f>
        <v>0</v>
      </c>
      <c r="C44" s="27" t="n">
        <f aca="false">C39+C41+C42+C43</f>
        <v>0</v>
      </c>
      <c r="D44" s="27" t="n">
        <f aca="false">D39+D41+D42+D43</f>
        <v>0</v>
      </c>
      <c r="E44" s="27" t="n">
        <f aca="false">E39+E41+E42+E43</f>
        <v>0</v>
      </c>
      <c r="F44" s="27" t="n">
        <f aca="false">F39+F41+F42+F43</f>
        <v>0</v>
      </c>
      <c r="G44" s="27" t="n">
        <f aca="false">G39+G41+G42+G43</f>
        <v>0</v>
      </c>
      <c r="H44" s="27" t="n">
        <f aca="false">H39+H41+H42+H43</f>
        <v>-612.9</v>
      </c>
      <c r="I44" s="27" t="n">
        <f aca="false">I39+I41+I42+I43</f>
        <v>-4826.4</v>
      </c>
      <c r="J44" s="27" t="n">
        <f aca="false">J39+J41+J42+J43</f>
        <v>-6031.97</v>
      </c>
      <c r="K44" s="27" t="n">
        <f aca="false">K39+K41+K42+K43</f>
        <v>-4635.82</v>
      </c>
      <c r="L44" s="27" t="n">
        <f aca="false">L39+L41+L42+L43</f>
        <v>-6531.31</v>
      </c>
      <c r="M44" s="27" t="n">
        <f aca="false">M39+M41+M42+M43</f>
        <v>-6321.34</v>
      </c>
      <c r="N44" s="27" t="n">
        <f aca="false">N39+N41+N42+N43</f>
        <v>-6171.4</v>
      </c>
      <c r="O44" s="27" t="n">
        <f aca="false">O39+O41+O42+O43</f>
        <v>-3255.91</v>
      </c>
      <c r="P44" s="27" t="n">
        <f aca="false">P39+P41+P42+P43</f>
        <v>-3366.55</v>
      </c>
      <c r="Q44" s="27" t="n">
        <f aca="false">Q39+Q41+Q42+Q43</f>
        <v>-2174.28</v>
      </c>
      <c r="R44" s="27" t="n">
        <f aca="false">R39+R41+R42+R43</f>
        <v>-2494.35</v>
      </c>
      <c r="S44" s="27" t="n">
        <f aca="false">S39+S41+S42+S43</f>
        <v>-5837.39</v>
      </c>
      <c r="T44" s="27" t="n">
        <f aca="false">T39+T41+T42+T43</f>
        <v>-505.210000000001</v>
      </c>
      <c r="U44" s="27" t="n">
        <f aca="false">U39+U41+U42+U43</f>
        <v>-895.71</v>
      </c>
      <c r="V44" s="27" t="n">
        <f aca="false">V39+V41+V42+V43</f>
        <v>-236.07</v>
      </c>
      <c r="W44" s="27" t="n">
        <f aca="false">W39+W41+W42+W43</f>
        <v>837.000000000001</v>
      </c>
      <c r="X44" s="27" t="n">
        <f aca="false">X39+X41+X42+X43</f>
        <v>-1136.47</v>
      </c>
      <c r="Y44" s="27" t="n">
        <f aca="false">Y39+Y41+Y42+Y43</f>
        <v>2644.98</v>
      </c>
      <c r="Z44" s="27" t="n">
        <f aca="false">Z39+Z41+Z42+Z43</f>
        <v>-229.110000000001</v>
      </c>
      <c r="AA44" s="27" t="n">
        <f aca="false">AA39+AA41+AA42+AA43</f>
        <v>-654.419999999999</v>
      </c>
      <c r="AB44" s="27" t="n">
        <f aca="false">AB39+AB41+AB42+AB43</f>
        <v>2549.31</v>
      </c>
      <c r="AC44" s="27" t="n">
        <f aca="false">AC39+AC41+AC42+AC43</f>
        <v>5584.22</v>
      </c>
      <c r="AD44" s="27" t="n">
        <f aca="false">AD39+AD41+AD42+AD43</f>
        <v>2951.71</v>
      </c>
      <c r="AE44" s="27" t="n">
        <f aca="false">AE39+AE41+AE42+AE43</f>
        <v>-5439.3</v>
      </c>
      <c r="AF44" s="27" t="n">
        <f aca="false">AF39+AF41+AF42+AF43</f>
        <v>-48221.24</v>
      </c>
      <c r="AG44" s="27" t="n">
        <f aca="false">AG39+AG41+AG42+AG43</f>
        <v>12311.15</v>
      </c>
      <c r="AH44" s="27" t="n">
        <f aca="false">AH39+AH41+AH42+AH43</f>
        <v>-41349.39</v>
      </c>
    </row>
    <row r="45" customFormat="false" ht="15" hidden="false" customHeight="true" outlineLevel="0" collapsed="false">
      <c r="A45" s="3" t="s">
        <v>150</v>
      </c>
      <c r="B45" s="22" t="n">
        <f aca="false">IFERROR(B44/B37,0)</f>
        <v>0</v>
      </c>
      <c r="C45" s="22" t="n">
        <f aca="false">IFERROR(C44/C37,0)</f>
        <v>0</v>
      </c>
      <c r="D45" s="22" t="n">
        <f aca="false">IFERROR(D44/D37,0)</f>
        <v>0</v>
      </c>
      <c r="E45" s="22" t="n">
        <f aca="false">IFERROR(E44/E37,0)</f>
        <v>0</v>
      </c>
      <c r="F45" s="22" t="n">
        <f aca="false">IFERROR(F44/F37,0)</f>
        <v>0</v>
      </c>
      <c r="G45" s="22" t="n">
        <f aca="false">IFERROR(G44/G37,0)</f>
        <v>0</v>
      </c>
      <c r="H45" s="22" t="n">
        <f aca="false">IFERROR(H44/H37,0)</f>
        <v>0</v>
      </c>
      <c r="I45" s="22" t="n">
        <f aca="false">IFERROR(I44/I37,0)</f>
        <v>0</v>
      </c>
      <c r="J45" s="22" t="n">
        <f aca="false">IFERROR(J44/J37,0)</f>
        <v>0</v>
      </c>
      <c r="K45" s="22" t="n">
        <f aca="false">IFERROR(K44/K37,0)</f>
        <v>-412.072888888889</v>
      </c>
      <c r="L45" s="22" t="n">
        <f aca="false">IFERROR(L44/L37,0)</f>
        <v>0</v>
      </c>
      <c r="M45" s="22" t="n">
        <f aca="false">IFERROR(M44/M37,0)</f>
        <v>0</v>
      </c>
      <c r="N45" s="22" t="n">
        <f aca="false">IFERROR(N44/N37,0)</f>
        <v>-1.31369272524081</v>
      </c>
      <c r="O45" s="22" t="n">
        <f aca="false">IFERROR(O44/O37,0)</f>
        <v>-0.58643489600219</v>
      </c>
      <c r="P45" s="22" t="n">
        <f aca="false">IFERROR(P44/P37,0)</f>
        <v>-0.46611331099604</v>
      </c>
      <c r="Q45" s="22" t="n">
        <f aca="false">IFERROR(Q44/Q37,0)</f>
        <v>-0.20903443143996</v>
      </c>
      <c r="R45" s="22" t="n">
        <f aca="false">IFERROR(R44/R37,0)</f>
        <v>-0.283078288422429</v>
      </c>
      <c r="S45" s="22" t="n">
        <f aca="false">IFERROR(S44/S37,0)</f>
        <v>-1.10327198364008</v>
      </c>
      <c r="T45" s="22" t="n">
        <f aca="false">IFERROR(T44/T37,0)</f>
        <v>-0.0540959874249664</v>
      </c>
      <c r="U45" s="22" t="n">
        <f aca="false">IFERROR(U44/U37,0)</f>
        <v>-0.108053431384967</v>
      </c>
      <c r="V45" s="22" t="n">
        <f aca="false">IFERROR(V44/V37,0)</f>
        <v>-0.0214621968227185</v>
      </c>
      <c r="W45" s="22" t="n">
        <f aca="false">IFERROR(W44/W37,0)</f>
        <v>0.0643870918112236</v>
      </c>
      <c r="X45" s="22" t="n">
        <f aca="false">IFERROR(X44/X37,0)</f>
        <v>-0.0878966960333683</v>
      </c>
      <c r="Y45" s="22" t="n">
        <f aca="false">IFERROR(Y44/Y37,0)</f>
        <v>0.175262780198933</v>
      </c>
      <c r="Z45" s="22" t="n">
        <f aca="false">IFERROR(Z44/Z37,0)</f>
        <v>-0.0234755157266796</v>
      </c>
      <c r="AA45" s="22" t="n">
        <f aca="false">IFERROR(AA44/AA37,0)</f>
        <v>-0.0663433406257412</v>
      </c>
      <c r="AB45" s="22" t="n">
        <f aca="false">IFERROR(AB44/AB37,0)</f>
        <v>0.170412637210947</v>
      </c>
      <c r="AC45" s="22" t="n">
        <f aca="false">IFERROR(AC44/AC37,0)</f>
        <v>0.307104706260202</v>
      </c>
      <c r="AD45" s="22" t="n">
        <f aca="false">IFERROR(AD44/AD37,0)</f>
        <v>0.230108868091476</v>
      </c>
      <c r="AE45" s="22" t="n">
        <f aca="false">IFERROR(AE44/AE37,0)</f>
        <v>0</v>
      </c>
      <c r="AF45" s="22" t="n">
        <f aca="false">IFERROR(AF44/AF37,0)</f>
        <v>-0.808859585955727</v>
      </c>
      <c r="AG45" s="22" t="n">
        <f aca="false">IFERROR(AG44/AG37,0)</f>
        <v>0.104674054950021</v>
      </c>
      <c r="AH45" s="22" t="n">
        <f aca="false">IFERROR(AH44/AH37,0)</f>
        <v>-0.233308570850793</v>
      </c>
    </row>
    <row r="46" customFormat="false" ht="15" hidden="false" customHeight="true" outlineLevel="0" collapsed="false">
      <c r="A46" s="3" t="s">
        <v>151</v>
      </c>
      <c r="B46" s="21" t="n">
        <v>0</v>
      </c>
      <c r="C46" s="21" t="n">
        <v>0</v>
      </c>
      <c r="D46" s="21" t="n">
        <v>0</v>
      </c>
      <c r="E46" s="21" t="n">
        <v>0</v>
      </c>
      <c r="F46" s="21" t="n">
        <v>0</v>
      </c>
      <c r="G46" s="21" t="n">
        <v>0</v>
      </c>
      <c r="H46" s="21" t="n">
        <v>-3.26</v>
      </c>
      <c r="I46" s="21" t="n">
        <v>-54.91</v>
      </c>
      <c r="J46" s="21" t="n">
        <v>-243.25</v>
      </c>
      <c r="K46" s="21" t="n">
        <v>-264.39</v>
      </c>
      <c r="L46" s="21" t="n">
        <v>-1316.67</v>
      </c>
      <c r="M46" s="21" t="n">
        <v>-1469.82</v>
      </c>
      <c r="N46" s="21" t="n">
        <v>-1594.76</v>
      </c>
      <c r="O46" s="21" t="n">
        <v>-1596.08</v>
      </c>
      <c r="P46" s="21" t="n">
        <v>-1596.14</v>
      </c>
      <c r="Q46" s="21" t="n">
        <v>-1596.34</v>
      </c>
      <c r="R46" s="21" t="n">
        <v>-1597.25</v>
      </c>
      <c r="S46" s="21" t="n">
        <v>-1597.27</v>
      </c>
      <c r="T46" s="21" t="n">
        <v>-1597.24</v>
      </c>
      <c r="U46" s="21" t="n">
        <v>-1597.28</v>
      </c>
      <c r="V46" s="21" t="n">
        <v>-1597.04</v>
      </c>
      <c r="W46" s="21" t="n">
        <v>-1597.04</v>
      </c>
      <c r="X46" s="21" t="n">
        <v>-1597.02</v>
      </c>
      <c r="Y46" s="21" t="n">
        <v>-1597.04</v>
      </c>
      <c r="Z46" s="21" t="n">
        <v>-1604.39</v>
      </c>
      <c r="AA46" s="21" t="n">
        <v>-1618.19</v>
      </c>
      <c r="AB46" s="21" t="n">
        <v>-1618.73</v>
      </c>
      <c r="AC46" s="21" t="n">
        <v>-1601.6</v>
      </c>
      <c r="AD46" s="21" t="n">
        <v>-1601.57</v>
      </c>
      <c r="AE46" s="21" t="n">
        <f aca="false">SUM(B46:I46)</f>
        <v>-58.17</v>
      </c>
      <c r="AF46" s="21" t="n">
        <f aca="false">SUM(J46:U46)</f>
        <v>-16066.49</v>
      </c>
      <c r="AG46" s="21" t="n">
        <f aca="false">SUM(V46:AD46)</f>
        <v>-14432.62</v>
      </c>
      <c r="AH46" s="21" t="n">
        <f aca="false">SUM(B46:AD46)</f>
        <v>-30557.28</v>
      </c>
    </row>
    <row r="47" customFormat="false" ht="15" hidden="false" customHeight="true" outlineLevel="0" collapsed="false">
      <c r="A47" s="11" t="s">
        <v>152</v>
      </c>
      <c r="B47" s="23" t="n">
        <f aca="false">B44+B46</f>
        <v>0</v>
      </c>
      <c r="C47" s="23" t="n">
        <f aca="false">C44+C46</f>
        <v>0</v>
      </c>
      <c r="D47" s="23" t="n">
        <f aca="false">D44+D46</f>
        <v>0</v>
      </c>
      <c r="E47" s="23" t="n">
        <f aca="false">E44+E46</f>
        <v>0</v>
      </c>
      <c r="F47" s="23" t="n">
        <f aca="false">F44+F46</f>
        <v>0</v>
      </c>
      <c r="G47" s="23" t="n">
        <f aca="false">G44+G46</f>
        <v>0</v>
      </c>
      <c r="H47" s="23" t="n">
        <f aca="false">H44+H46</f>
        <v>-616.16</v>
      </c>
      <c r="I47" s="23" t="n">
        <f aca="false">I44+I46</f>
        <v>-4881.31</v>
      </c>
      <c r="J47" s="23" t="n">
        <f aca="false">J44+J46</f>
        <v>-6275.22</v>
      </c>
      <c r="K47" s="23" t="n">
        <f aca="false">K44+K46</f>
        <v>-4900.21</v>
      </c>
      <c r="L47" s="23" t="n">
        <f aca="false">L44+L46</f>
        <v>-7847.98</v>
      </c>
      <c r="M47" s="23" t="n">
        <f aca="false">M44+M46</f>
        <v>-7791.16</v>
      </c>
      <c r="N47" s="23" t="n">
        <f aca="false">N44+N46</f>
        <v>-7766.16</v>
      </c>
      <c r="O47" s="23" t="n">
        <f aca="false">O44+O46</f>
        <v>-4851.99</v>
      </c>
      <c r="P47" s="23" t="n">
        <f aca="false">P44+P46</f>
        <v>-4962.69</v>
      </c>
      <c r="Q47" s="23" t="n">
        <f aca="false">Q44+Q46</f>
        <v>-3770.62</v>
      </c>
      <c r="R47" s="23" t="n">
        <f aca="false">R44+R46</f>
        <v>-4091.6</v>
      </c>
      <c r="S47" s="23" t="n">
        <f aca="false">S44+S46</f>
        <v>-7434.66</v>
      </c>
      <c r="T47" s="23" t="n">
        <f aca="false">T44+T46</f>
        <v>-2102.45</v>
      </c>
      <c r="U47" s="23" t="n">
        <f aca="false">U44+U46</f>
        <v>-2492.99</v>
      </c>
      <c r="V47" s="23" t="n">
        <f aca="false">V44+V46</f>
        <v>-1833.11</v>
      </c>
      <c r="W47" s="23" t="n">
        <f aca="false">W44+W46</f>
        <v>-760.039999999999</v>
      </c>
      <c r="X47" s="23" t="n">
        <f aca="false">X44+X46</f>
        <v>-2733.49</v>
      </c>
      <c r="Y47" s="23" t="n">
        <f aca="false">Y44+Y46</f>
        <v>1047.94</v>
      </c>
      <c r="Z47" s="23" t="n">
        <f aca="false">Z44+Z46</f>
        <v>-1833.5</v>
      </c>
      <c r="AA47" s="23" t="n">
        <f aca="false">AA44+AA46</f>
        <v>-2272.61</v>
      </c>
      <c r="AB47" s="23" t="n">
        <f aca="false">AB44+AB46</f>
        <v>930.580000000001</v>
      </c>
      <c r="AC47" s="23" t="n">
        <f aca="false">AC44+AC46</f>
        <v>3982.62</v>
      </c>
      <c r="AD47" s="23" t="n">
        <f aca="false">AD44+AD46</f>
        <v>1350.14</v>
      </c>
      <c r="AE47" s="23" t="n">
        <f aca="false">AE44+AE46</f>
        <v>-5497.47</v>
      </c>
      <c r="AF47" s="23" t="n">
        <f aca="false">AF44+AF46</f>
        <v>-64287.73</v>
      </c>
      <c r="AG47" s="23" t="n">
        <f aca="false">AG44+AG46</f>
        <v>-2121.47</v>
      </c>
      <c r="AH47" s="23" t="n">
        <f aca="false">AH44+AH46</f>
        <v>-71906.67</v>
      </c>
    </row>
    <row r="49" customFormat="false" ht="15" hidden="false" customHeight="true" outlineLevel="0" collapsed="false">
      <c r="A49" s="6" t="s">
        <v>115</v>
      </c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</row>
    <row r="50" customFormat="false" ht="15" hidden="false" customHeight="true" outlineLevel="0" collapsed="false">
      <c r="A50" s="3" t="s">
        <v>143</v>
      </c>
      <c r="B50" s="21" t="n">
        <v>0</v>
      </c>
      <c r="C50" s="21" t="n">
        <v>0</v>
      </c>
      <c r="D50" s="21" t="n">
        <v>0</v>
      </c>
      <c r="E50" s="21" t="n">
        <v>0</v>
      </c>
      <c r="F50" s="21" t="n">
        <v>0</v>
      </c>
      <c r="G50" s="21" t="n">
        <v>0</v>
      </c>
      <c r="H50" s="21" t="n">
        <v>0</v>
      </c>
      <c r="I50" s="21" t="n">
        <v>0</v>
      </c>
      <c r="J50" s="21" t="n">
        <v>0</v>
      </c>
      <c r="K50" s="21" t="n">
        <v>3067.76</v>
      </c>
      <c r="L50" s="21" t="n">
        <v>1422.73</v>
      </c>
      <c r="M50" s="21" t="n">
        <v>1916.54</v>
      </c>
      <c r="N50" s="21" t="n">
        <v>942.18</v>
      </c>
      <c r="O50" s="21" t="n">
        <v>3586.28</v>
      </c>
      <c r="P50" s="21" t="n">
        <v>2117.45</v>
      </c>
      <c r="Q50" s="21" t="n">
        <v>5949.23</v>
      </c>
      <c r="R50" s="21" t="n">
        <v>6376.07</v>
      </c>
      <c r="S50" s="21" t="n">
        <v>4038.99</v>
      </c>
      <c r="T50" s="21" t="n">
        <v>5898.2</v>
      </c>
      <c r="U50" s="21" t="n">
        <v>8175.08</v>
      </c>
      <c r="V50" s="21" t="n">
        <v>11316.23</v>
      </c>
      <c r="W50" s="21" t="n">
        <v>9157.54</v>
      </c>
      <c r="X50" s="21" t="n">
        <v>7170.46</v>
      </c>
      <c r="Y50" s="21" t="n">
        <v>6516.99</v>
      </c>
      <c r="Z50" s="21" t="n">
        <v>6661.77</v>
      </c>
      <c r="AA50" s="21" t="n">
        <v>7174.6</v>
      </c>
      <c r="AB50" s="21" t="n">
        <v>11732.76</v>
      </c>
      <c r="AC50" s="21" t="n">
        <v>6465.88</v>
      </c>
      <c r="AD50" s="21" t="n">
        <v>4266.8</v>
      </c>
      <c r="AE50" s="21" t="n">
        <f aca="false">SUM(B50:I50)</f>
        <v>0</v>
      </c>
      <c r="AF50" s="21" t="n">
        <f aca="false">SUM(J50:U50)</f>
        <v>43490.51</v>
      </c>
      <c r="AG50" s="21" t="n">
        <f aca="false">SUM(V50:AD50)</f>
        <v>70463.03</v>
      </c>
      <c r="AH50" s="21" t="n">
        <f aca="false">SUM(B50:AD50)</f>
        <v>113953.54</v>
      </c>
    </row>
    <row r="51" customFormat="false" ht="15" hidden="false" customHeight="true" outlineLevel="0" collapsed="false">
      <c r="A51" s="3" t="s">
        <v>144</v>
      </c>
      <c r="B51" s="21" t="n">
        <v>0</v>
      </c>
      <c r="C51" s="21" t="n">
        <v>0</v>
      </c>
      <c r="D51" s="21" t="n">
        <v>0</v>
      </c>
      <c r="E51" s="21" t="n">
        <v>0</v>
      </c>
      <c r="F51" s="21" t="n">
        <v>0</v>
      </c>
      <c r="G51" s="21" t="n">
        <v>0</v>
      </c>
      <c r="H51" s="21" t="n">
        <v>0</v>
      </c>
      <c r="I51" s="21" t="n">
        <v>0</v>
      </c>
      <c r="J51" s="21" t="n">
        <v>0</v>
      </c>
      <c r="K51" s="21" t="n">
        <v>-148</v>
      </c>
      <c r="L51" s="21" t="n">
        <v>-37.94</v>
      </c>
      <c r="M51" s="21" t="n">
        <v>-317.63</v>
      </c>
      <c r="N51" s="21" t="n">
        <v>-50.62</v>
      </c>
      <c r="O51" s="21" t="n">
        <v>-351.92</v>
      </c>
      <c r="P51" s="21" t="n">
        <v>-250.76</v>
      </c>
      <c r="Q51" s="21" t="n">
        <v>-451.98</v>
      </c>
      <c r="R51" s="21" t="n">
        <v>-484.58</v>
      </c>
      <c r="S51" s="21" t="n">
        <v>37.32</v>
      </c>
      <c r="T51" s="21" t="n">
        <v>-33.18</v>
      </c>
      <c r="U51" s="21" t="n">
        <v>-245.11</v>
      </c>
      <c r="V51" s="21" t="n">
        <v>-295.8</v>
      </c>
      <c r="W51" s="21" t="n">
        <v>-322.75</v>
      </c>
      <c r="X51" s="21" t="n">
        <v>-228</v>
      </c>
      <c r="Y51" s="21" t="n">
        <v>-286.75</v>
      </c>
      <c r="Z51" s="21" t="n">
        <v>-276.69</v>
      </c>
      <c r="AA51" s="21" t="n">
        <v>-856.08</v>
      </c>
      <c r="AB51" s="21" t="n">
        <v>-884.7</v>
      </c>
      <c r="AC51" s="21" t="n">
        <v>-606.87</v>
      </c>
      <c r="AD51" s="21" t="n">
        <v>-75.09</v>
      </c>
      <c r="AE51" s="21" t="n">
        <f aca="false">SUM(B51:I51)</f>
        <v>0</v>
      </c>
      <c r="AF51" s="21" t="n">
        <f aca="false">SUM(J51:U51)</f>
        <v>-2334.4</v>
      </c>
      <c r="AG51" s="21" t="n">
        <f aca="false">SUM(V51:AD51)</f>
        <v>-3832.73</v>
      </c>
      <c r="AH51" s="21" t="n">
        <f aca="false">SUM(B51:AD51)</f>
        <v>-6167.13</v>
      </c>
    </row>
    <row r="52" customFormat="false" ht="15" hidden="false" customHeight="true" outlineLevel="0" collapsed="false">
      <c r="A52" s="11" t="s">
        <v>110</v>
      </c>
      <c r="B52" s="23" t="n">
        <f aca="false">B50+B51</f>
        <v>0</v>
      </c>
      <c r="C52" s="23" t="n">
        <f aca="false">C50+C51</f>
        <v>0</v>
      </c>
      <c r="D52" s="23" t="n">
        <f aca="false">D50+D51</f>
        <v>0</v>
      </c>
      <c r="E52" s="23" t="n">
        <f aca="false">E50+E51</f>
        <v>0</v>
      </c>
      <c r="F52" s="23" t="n">
        <f aca="false">F50+F51</f>
        <v>0</v>
      </c>
      <c r="G52" s="23" t="n">
        <f aca="false">G50+G51</f>
        <v>0</v>
      </c>
      <c r="H52" s="23" t="n">
        <f aca="false">H50+H51</f>
        <v>0</v>
      </c>
      <c r="I52" s="23" t="n">
        <f aca="false">I50+I51</f>
        <v>0</v>
      </c>
      <c r="J52" s="23" t="n">
        <f aca="false">J50+J51</f>
        <v>0</v>
      </c>
      <c r="K52" s="23" t="n">
        <f aca="false">K50+K51</f>
        <v>2919.76</v>
      </c>
      <c r="L52" s="23" t="n">
        <f aca="false">L50+L51</f>
        <v>1384.79</v>
      </c>
      <c r="M52" s="23" t="n">
        <f aca="false">M50+M51</f>
        <v>1598.91</v>
      </c>
      <c r="N52" s="23" t="n">
        <f aca="false">N50+N51</f>
        <v>891.56</v>
      </c>
      <c r="O52" s="23" t="n">
        <f aca="false">O50+O51</f>
        <v>3234.36</v>
      </c>
      <c r="P52" s="23" t="n">
        <f aca="false">P50+P51</f>
        <v>1866.69</v>
      </c>
      <c r="Q52" s="23" t="n">
        <f aca="false">Q50+Q51</f>
        <v>5497.25</v>
      </c>
      <c r="R52" s="23" t="n">
        <f aca="false">R50+R51</f>
        <v>5891.49</v>
      </c>
      <c r="S52" s="23" t="n">
        <f aca="false">S50+S51</f>
        <v>4076.31</v>
      </c>
      <c r="T52" s="23" t="n">
        <f aca="false">T50+T51</f>
        <v>5865.02</v>
      </c>
      <c r="U52" s="23" t="n">
        <f aca="false">U50+U51</f>
        <v>7929.97</v>
      </c>
      <c r="V52" s="23" t="n">
        <f aca="false">V50+V51</f>
        <v>11020.43</v>
      </c>
      <c r="W52" s="23" t="n">
        <f aca="false">W50+W51</f>
        <v>8834.79</v>
      </c>
      <c r="X52" s="23" t="n">
        <f aca="false">X50+X51</f>
        <v>6942.46</v>
      </c>
      <c r="Y52" s="23" t="n">
        <f aca="false">Y50+Y51</f>
        <v>6230.24</v>
      </c>
      <c r="Z52" s="23" t="n">
        <f aca="false">Z50+Z51</f>
        <v>6385.08</v>
      </c>
      <c r="AA52" s="23" t="n">
        <f aca="false">AA50+AA51</f>
        <v>6318.52</v>
      </c>
      <c r="AB52" s="23" t="n">
        <f aca="false">AB50+AB51</f>
        <v>10848.06</v>
      </c>
      <c r="AC52" s="23" t="n">
        <f aca="false">AC50+AC51</f>
        <v>5859.01</v>
      </c>
      <c r="AD52" s="23" t="n">
        <f aca="false">AD50+AD51</f>
        <v>4191.71</v>
      </c>
      <c r="AE52" s="23" t="n">
        <f aca="false">AE50+AE51</f>
        <v>0</v>
      </c>
      <c r="AF52" s="23" t="n">
        <f aca="false">AF50+AF51</f>
        <v>41156.11</v>
      </c>
      <c r="AG52" s="23" t="n">
        <f aca="false">AG50+AG51</f>
        <v>66630.3</v>
      </c>
      <c r="AH52" s="23" t="n">
        <f aca="false">AH50+AH51</f>
        <v>107786.41</v>
      </c>
    </row>
    <row r="53" customFormat="false" ht="15" hidden="false" customHeight="true" outlineLevel="0" collapsed="false">
      <c r="A53" s="3" t="s">
        <v>145</v>
      </c>
      <c r="B53" s="21" t="n">
        <v>0</v>
      </c>
      <c r="C53" s="21" t="n">
        <v>0</v>
      </c>
      <c r="D53" s="21" t="n">
        <v>0</v>
      </c>
      <c r="E53" s="21" t="n">
        <v>0</v>
      </c>
      <c r="F53" s="21" t="n">
        <v>0</v>
      </c>
      <c r="G53" s="21" t="n">
        <v>0</v>
      </c>
      <c r="H53" s="21" t="n">
        <v>0</v>
      </c>
      <c r="I53" s="21" t="n">
        <v>0</v>
      </c>
      <c r="J53" s="21" t="n">
        <v>0</v>
      </c>
      <c r="K53" s="21" t="n">
        <v>-280.38</v>
      </c>
      <c r="L53" s="21" t="n">
        <v>-156.32</v>
      </c>
      <c r="M53" s="21" t="n">
        <v>-305.56</v>
      </c>
      <c r="N53" s="21" t="n">
        <v>-174.41</v>
      </c>
      <c r="O53" s="21" t="n">
        <v>-568.43</v>
      </c>
      <c r="P53" s="21" t="n">
        <v>-509.7</v>
      </c>
      <c r="Q53" s="21" t="n">
        <v>-1852.53</v>
      </c>
      <c r="R53" s="21" t="n">
        <v>-1929.41</v>
      </c>
      <c r="S53" s="21" t="n">
        <v>-1072.55</v>
      </c>
      <c r="T53" s="21" t="n">
        <v>-2092.53</v>
      </c>
      <c r="U53" s="21" t="n">
        <v>-2431.33</v>
      </c>
      <c r="V53" s="21" t="n">
        <v>-4913.95</v>
      </c>
      <c r="W53" s="21" t="n">
        <v>-1735.47</v>
      </c>
      <c r="X53" s="21" t="n">
        <v>-5798.25</v>
      </c>
      <c r="Y53" s="21" t="n">
        <v>-2847.15</v>
      </c>
      <c r="Z53" s="21" t="n">
        <v>-2017.75</v>
      </c>
      <c r="AA53" s="21" t="n">
        <v>-2702.23</v>
      </c>
      <c r="AB53" s="21" t="n">
        <v>-2440.11</v>
      </c>
      <c r="AC53" s="21" t="n">
        <v>-1427.93</v>
      </c>
      <c r="AD53" s="21" t="n">
        <v>-646.32</v>
      </c>
      <c r="AE53" s="21" t="n">
        <f aca="false">SUM(B53:I53)</f>
        <v>0</v>
      </c>
      <c r="AF53" s="21" t="n">
        <f aca="false">SUM(J53:U53)</f>
        <v>-11373.15</v>
      </c>
      <c r="AG53" s="21" t="n">
        <f aca="false">SUM(V53:AD53)</f>
        <v>-24529.16</v>
      </c>
      <c r="AH53" s="21" t="n">
        <f aca="false">SUM(B53:AD53)</f>
        <v>-35902.31</v>
      </c>
    </row>
    <row r="54" customFormat="false" ht="15" hidden="false" customHeight="true" outlineLevel="0" collapsed="false">
      <c r="A54" s="11" t="s">
        <v>146</v>
      </c>
      <c r="B54" s="23" t="n">
        <f aca="false">B52+B53</f>
        <v>0</v>
      </c>
      <c r="C54" s="23" t="n">
        <f aca="false">C52+C53</f>
        <v>0</v>
      </c>
      <c r="D54" s="23" t="n">
        <f aca="false">D52+D53</f>
        <v>0</v>
      </c>
      <c r="E54" s="23" t="n">
        <f aca="false">E52+E53</f>
        <v>0</v>
      </c>
      <c r="F54" s="23" t="n">
        <f aca="false">F52+F53</f>
        <v>0</v>
      </c>
      <c r="G54" s="23" t="n">
        <f aca="false">G52+G53</f>
        <v>0</v>
      </c>
      <c r="H54" s="23" t="n">
        <f aca="false">H52+H53</f>
        <v>0</v>
      </c>
      <c r="I54" s="23" t="n">
        <f aca="false">I52+I53</f>
        <v>0</v>
      </c>
      <c r="J54" s="23" t="n">
        <f aca="false">J52+J53</f>
        <v>0</v>
      </c>
      <c r="K54" s="23" t="n">
        <f aca="false">K52+K53</f>
        <v>2639.38</v>
      </c>
      <c r="L54" s="23" t="n">
        <f aca="false">L52+L53</f>
        <v>1228.47</v>
      </c>
      <c r="M54" s="23" t="n">
        <f aca="false">M52+M53</f>
        <v>1293.35</v>
      </c>
      <c r="N54" s="23" t="n">
        <f aca="false">N52+N53</f>
        <v>717.15</v>
      </c>
      <c r="O54" s="23" t="n">
        <f aca="false">O52+O53</f>
        <v>2665.93</v>
      </c>
      <c r="P54" s="23" t="n">
        <f aca="false">P52+P53</f>
        <v>1356.99</v>
      </c>
      <c r="Q54" s="23" t="n">
        <f aca="false">Q52+Q53</f>
        <v>3644.72</v>
      </c>
      <c r="R54" s="23" t="n">
        <f aca="false">R52+R53</f>
        <v>3962.08</v>
      </c>
      <c r="S54" s="23" t="n">
        <f aca="false">S52+S53</f>
        <v>3003.76</v>
      </c>
      <c r="T54" s="23" t="n">
        <f aca="false">T52+T53</f>
        <v>3772.49</v>
      </c>
      <c r="U54" s="23" t="n">
        <f aca="false">U52+U53</f>
        <v>5498.64</v>
      </c>
      <c r="V54" s="23" t="n">
        <f aca="false">V52+V53</f>
        <v>6106.48</v>
      </c>
      <c r="W54" s="23" t="n">
        <f aca="false">W52+W53</f>
        <v>7099.32</v>
      </c>
      <c r="X54" s="23" t="n">
        <f aca="false">X52+X53</f>
        <v>1144.21</v>
      </c>
      <c r="Y54" s="23" t="n">
        <f aca="false">Y52+Y53</f>
        <v>3383.09</v>
      </c>
      <c r="Z54" s="23" t="n">
        <f aca="false">Z52+Z53</f>
        <v>4367.33</v>
      </c>
      <c r="AA54" s="23" t="n">
        <f aca="false">AA52+AA53</f>
        <v>3616.29</v>
      </c>
      <c r="AB54" s="23" t="n">
        <f aca="false">AB52+AB53</f>
        <v>8407.95</v>
      </c>
      <c r="AC54" s="23" t="n">
        <f aca="false">AC52+AC53</f>
        <v>4431.08</v>
      </c>
      <c r="AD54" s="23" t="n">
        <f aca="false">AD52+AD53</f>
        <v>3545.39</v>
      </c>
      <c r="AE54" s="23" t="n">
        <f aca="false">AE52+AE53</f>
        <v>0</v>
      </c>
      <c r="AF54" s="23" t="n">
        <f aca="false">AF52+AF53</f>
        <v>29782.96</v>
      </c>
      <c r="AG54" s="23" t="n">
        <f aca="false">AG52+AG53</f>
        <v>42101.14</v>
      </c>
      <c r="AH54" s="23" t="n">
        <f aca="false">AH52+AH53</f>
        <v>71884.1</v>
      </c>
    </row>
    <row r="55" customFormat="false" ht="15" hidden="false" customHeight="true" outlineLevel="0" collapsed="false">
      <c r="A55" s="3" t="s">
        <v>23</v>
      </c>
      <c r="B55" s="22" t="n">
        <f aca="false">IFERROR(B54/B52,0)</f>
        <v>0</v>
      </c>
      <c r="C55" s="22" t="n">
        <f aca="false">IFERROR(C54/C52,0)</f>
        <v>0</v>
      </c>
      <c r="D55" s="22" t="n">
        <f aca="false">IFERROR(D54/D52,0)</f>
        <v>0</v>
      </c>
      <c r="E55" s="22" t="n">
        <f aca="false">IFERROR(E54/E52,0)</f>
        <v>0</v>
      </c>
      <c r="F55" s="22" t="n">
        <f aca="false">IFERROR(F54/F52,0)</f>
        <v>0</v>
      </c>
      <c r="G55" s="22" t="n">
        <f aca="false">IFERROR(G54/G52,0)</f>
        <v>0</v>
      </c>
      <c r="H55" s="22" t="n">
        <f aca="false">IFERROR(H54/H52,0)</f>
        <v>0</v>
      </c>
      <c r="I55" s="22" t="n">
        <f aca="false">IFERROR(I54/I52,0)</f>
        <v>0</v>
      </c>
      <c r="J55" s="22" t="n">
        <f aca="false">IFERROR(J54/J52,0)</f>
        <v>0</v>
      </c>
      <c r="K55" s="22" t="n">
        <f aca="false">IFERROR(K54/K52,0)</f>
        <v>0.903971559306244</v>
      </c>
      <c r="L55" s="22" t="n">
        <f aca="false">IFERROR(L54/L52,0)</f>
        <v>0.887116458091119</v>
      </c>
      <c r="M55" s="22" t="n">
        <f aca="false">IFERROR(M54/M52,0)</f>
        <v>0.808894809589033</v>
      </c>
      <c r="N55" s="22" t="n">
        <f aca="false">IFERROR(N54/N52,0)</f>
        <v>0.804376598322042</v>
      </c>
      <c r="O55" s="22" t="n">
        <f aca="false">IFERROR(O54/O52,0)</f>
        <v>0.82425271151016</v>
      </c>
      <c r="P55" s="22" t="n">
        <f aca="false">IFERROR(P54/P52,0)</f>
        <v>0.726949841698407</v>
      </c>
      <c r="Q55" s="22" t="n">
        <f aca="false">IFERROR(Q54/Q52,0)</f>
        <v>0.663007867570149</v>
      </c>
      <c r="R55" s="22" t="n">
        <f aca="false">IFERROR(R54/R52,0)</f>
        <v>0.672508991783063</v>
      </c>
      <c r="S55" s="22" t="n">
        <f aca="false">IFERROR(S54/S52,0)</f>
        <v>0.736882131143117</v>
      </c>
      <c r="T55" s="22" t="n">
        <f aca="false">IFERROR(T54/T52,0)</f>
        <v>0.643218607950186</v>
      </c>
      <c r="U55" s="22" t="n">
        <f aca="false">IFERROR(U54/U52,0)</f>
        <v>0.69339984892755</v>
      </c>
      <c r="V55" s="22" t="n">
        <f aca="false">IFERROR(V54/V52,0)</f>
        <v>0.554105420568889</v>
      </c>
      <c r="W55" s="22" t="n">
        <f aca="false">IFERROR(W54/W52,0)</f>
        <v>0.80356409150642</v>
      </c>
      <c r="X55" s="22" t="n">
        <f aca="false">IFERROR(X54/X52,0)</f>
        <v>0.164813337059198</v>
      </c>
      <c r="Y55" s="22" t="n">
        <f aca="false">IFERROR(Y54/Y52,0)</f>
        <v>0.54301118415984</v>
      </c>
      <c r="Z55" s="22" t="n">
        <f aca="false">IFERROR(Z54/Z52,0)</f>
        <v>0.683989863870147</v>
      </c>
      <c r="AA55" s="22" t="n">
        <f aca="false">IFERROR(AA54/AA52,0)</f>
        <v>0.572331811879997</v>
      </c>
      <c r="AB55" s="22" t="n">
        <f aca="false">IFERROR(AB54/AB52,0)</f>
        <v>0.775064850305032</v>
      </c>
      <c r="AC55" s="22" t="n">
        <f aca="false">IFERROR(AC54/AC52,0)</f>
        <v>0.756284764832284</v>
      </c>
      <c r="AD55" s="22" t="n">
        <f aca="false">IFERROR(AD54/AD52,0)</f>
        <v>0.845809943913105</v>
      </c>
      <c r="AE55" s="22" t="n">
        <f aca="false">IFERROR(AE54/AE52,0)</f>
        <v>0</v>
      </c>
      <c r="AF55" s="22" t="n">
        <f aca="false">IFERROR(AF54/AF52,0)</f>
        <v>0.72365828548908</v>
      </c>
      <c r="AG55" s="22" t="n">
        <f aca="false">IFERROR(AG54/AG52,0)</f>
        <v>0.631861780601318</v>
      </c>
      <c r="AH55" s="22" t="n">
        <f aca="false">IFERROR(AH54/AH52,0)</f>
        <v>0.666912461413271</v>
      </c>
    </row>
    <row r="56" customFormat="false" ht="15" hidden="false" customHeight="true" outlineLevel="0" collapsed="false">
      <c r="A56" s="3" t="s">
        <v>147</v>
      </c>
      <c r="B56" s="21" t="n">
        <v>0</v>
      </c>
      <c r="C56" s="21" t="n">
        <v>0</v>
      </c>
      <c r="D56" s="21" t="n">
        <v>0</v>
      </c>
      <c r="E56" s="21" t="n">
        <v>0</v>
      </c>
      <c r="F56" s="21" t="n">
        <v>0</v>
      </c>
      <c r="G56" s="21" t="n">
        <v>0</v>
      </c>
      <c r="H56" s="21" t="n">
        <v>0</v>
      </c>
      <c r="I56" s="21" t="n">
        <v>0</v>
      </c>
      <c r="J56" s="21" t="n">
        <v>0</v>
      </c>
      <c r="K56" s="21" t="n">
        <v>-24.28</v>
      </c>
      <c r="L56" s="21" t="n">
        <v>0</v>
      </c>
      <c r="M56" s="21" t="n">
        <v>0</v>
      </c>
      <c r="N56" s="21" t="n">
        <v>-1291.71</v>
      </c>
      <c r="O56" s="21" t="n">
        <v>-1052.95</v>
      </c>
      <c r="P56" s="21" t="n">
        <v>-1024.14</v>
      </c>
      <c r="Q56" s="21" t="n">
        <v>-2836.7</v>
      </c>
      <c r="R56" s="21" t="n">
        <v>-1089.99</v>
      </c>
      <c r="S56" s="21" t="n">
        <v>-4780.67</v>
      </c>
      <c r="T56" s="21" t="n">
        <v>-4929.43</v>
      </c>
      <c r="U56" s="21" t="n">
        <v>-3961.78</v>
      </c>
      <c r="V56" s="21" t="n">
        <v>-5393.06</v>
      </c>
      <c r="W56" s="21" t="n">
        <v>-4620.21</v>
      </c>
      <c r="X56" s="21" t="n">
        <v>-6461</v>
      </c>
      <c r="Y56" s="21" t="n">
        <v>-2781.86</v>
      </c>
      <c r="Z56" s="21" t="n">
        <v>-4350.96</v>
      </c>
      <c r="AA56" s="21" t="n">
        <v>-5474.16</v>
      </c>
      <c r="AB56" s="21" t="n">
        <v>-4350.72</v>
      </c>
      <c r="AC56" s="21" t="n">
        <v>-5767.35</v>
      </c>
      <c r="AD56" s="21" t="n">
        <v>-1357.78</v>
      </c>
      <c r="AE56" s="21" t="n">
        <f aca="false">SUM(B56:I56)</f>
        <v>0</v>
      </c>
      <c r="AF56" s="21" t="n">
        <f aca="false">SUM(J56:U56)</f>
        <v>-20991.65</v>
      </c>
      <c r="AG56" s="21" t="n">
        <f aca="false">SUM(V56:AD56)</f>
        <v>-40557.1</v>
      </c>
      <c r="AH56" s="21" t="n">
        <f aca="false">SUM(B56:AD56)</f>
        <v>-61548.75</v>
      </c>
    </row>
    <row r="57" customFormat="false" ht="15" hidden="false" customHeight="true" outlineLevel="0" collapsed="false">
      <c r="A57" s="3" t="s">
        <v>148</v>
      </c>
      <c r="B57" s="21" t="n">
        <v>0</v>
      </c>
      <c r="C57" s="21" t="n">
        <v>0</v>
      </c>
      <c r="D57" s="21" t="n">
        <v>0</v>
      </c>
      <c r="E57" s="21" t="n">
        <v>0</v>
      </c>
      <c r="F57" s="21" t="n">
        <v>0</v>
      </c>
      <c r="G57" s="21" t="n">
        <v>0</v>
      </c>
      <c r="H57" s="21" t="n">
        <v>0</v>
      </c>
      <c r="I57" s="21" t="n">
        <v>0</v>
      </c>
      <c r="J57" s="21" t="n">
        <v>0</v>
      </c>
      <c r="K57" s="21" t="n">
        <v>-610</v>
      </c>
      <c r="L57" s="21" t="n">
        <v>-610</v>
      </c>
      <c r="M57" s="21" t="n">
        <v>-810</v>
      </c>
      <c r="N57" s="21" t="n">
        <v>-610</v>
      </c>
      <c r="O57" s="21" t="n">
        <v>-653.76</v>
      </c>
      <c r="P57" s="21" t="n">
        <v>-434.99</v>
      </c>
      <c r="Q57" s="21" t="n">
        <v>-630.4</v>
      </c>
      <c r="R57" s="21" t="n">
        <v>-726.2</v>
      </c>
      <c r="S57" s="21" t="n">
        <v>-677.71</v>
      </c>
      <c r="T57" s="21" t="n">
        <v>-847.2</v>
      </c>
      <c r="U57" s="21" t="n">
        <v>-820.2</v>
      </c>
      <c r="V57" s="21" t="n">
        <v>-820.2</v>
      </c>
      <c r="W57" s="21" t="n">
        <v>-820.2</v>
      </c>
      <c r="X57" s="21" t="n">
        <v>-828.7</v>
      </c>
      <c r="Y57" s="21" t="n">
        <v>-820.2</v>
      </c>
      <c r="Z57" s="21" t="n">
        <v>-820.2</v>
      </c>
      <c r="AA57" s="21" t="n">
        <v>-820.2</v>
      </c>
      <c r="AB57" s="21" t="n">
        <v>-820.2</v>
      </c>
      <c r="AC57" s="21" t="n">
        <v>-1210.2</v>
      </c>
      <c r="AD57" s="21" t="n">
        <v>-1210.2</v>
      </c>
      <c r="AE57" s="21" t="n">
        <f aca="false">SUM(B57:I57)</f>
        <v>0</v>
      </c>
      <c r="AF57" s="21" t="n">
        <f aca="false">SUM(J57:U57)</f>
        <v>-7430.46</v>
      </c>
      <c r="AG57" s="21" t="n">
        <f aca="false">SUM(V57:AD57)</f>
        <v>-8170.3</v>
      </c>
      <c r="AH57" s="21" t="n">
        <f aca="false">SUM(B57:AD57)</f>
        <v>-15600.76</v>
      </c>
    </row>
    <row r="58" customFormat="false" ht="15" hidden="false" customHeight="true" outlineLevel="0" collapsed="false">
      <c r="A58" s="3" t="s">
        <v>149</v>
      </c>
      <c r="B58" s="21" t="n">
        <v>0</v>
      </c>
      <c r="C58" s="21" t="n">
        <v>0</v>
      </c>
      <c r="D58" s="21" t="n">
        <v>0</v>
      </c>
      <c r="E58" s="21" t="n">
        <v>0</v>
      </c>
      <c r="F58" s="21" t="n">
        <v>0</v>
      </c>
      <c r="G58" s="21" t="n">
        <v>0</v>
      </c>
      <c r="H58" s="21" t="n">
        <v>0</v>
      </c>
      <c r="I58" s="21" t="n">
        <v>0</v>
      </c>
      <c r="J58" s="21" t="n">
        <v>-83.43</v>
      </c>
      <c r="K58" s="21" t="n">
        <v>-62.2</v>
      </c>
      <c r="L58" s="21" t="n">
        <v>-102.05</v>
      </c>
      <c r="M58" s="21" t="n">
        <v>-68.83</v>
      </c>
      <c r="N58" s="21" t="n">
        <v>-68.57</v>
      </c>
      <c r="O58" s="21" t="n">
        <v>-207.87</v>
      </c>
      <c r="P58" s="21" t="n">
        <v>-429.03</v>
      </c>
      <c r="Q58" s="21" t="n">
        <v>-147.75</v>
      </c>
      <c r="R58" s="21" t="n">
        <v>-426.1</v>
      </c>
      <c r="S58" s="21" t="n">
        <v>-175</v>
      </c>
      <c r="T58" s="21" t="n">
        <v>-461.7</v>
      </c>
      <c r="U58" s="21" t="n">
        <v>-782.77</v>
      </c>
      <c r="V58" s="21" t="n">
        <v>-697</v>
      </c>
      <c r="W58" s="21" t="n">
        <v>-769.08</v>
      </c>
      <c r="X58" s="21" t="n">
        <v>-321.76</v>
      </c>
      <c r="Y58" s="21" t="n">
        <v>-561.8</v>
      </c>
      <c r="Z58" s="21" t="n">
        <v>-797.18</v>
      </c>
      <c r="AA58" s="21" t="n">
        <v>-487.95</v>
      </c>
      <c r="AB58" s="21" t="n">
        <v>-1089.44</v>
      </c>
      <c r="AC58" s="21" t="n">
        <v>-195.76</v>
      </c>
      <c r="AD58" s="21" t="n">
        <v>-406.84</v>
      </c>
      <c r="AE58" s="21" t="n">
        <f aca="false">SUM(B58:I58)</f>
        <v>0</v>
      </c>
      <c r="AF58" s="21" t="n">
        <f aca="false">SUM(J58:U58)</f>
        <v>-3015.3</v>
      </c>
      <c r="AG58" s="21" t="n">
        <f aca="false">SUM(V58:AD58)</f>
        <v>-5326.81</v>
      </c>
      <c r="AH58" s="21" t="n">
        <f aca="false">SUM(B58:AD58)</f>
        <v>-8342.11</v>
      </c>
    </row>
    <row r="59" customFormat="false" ht="15" hidden="false" customHeight="true" outlineLevel="0" collapsed="false">
      <c r="A59" s="26" t="s">
        <v>111</v>
      </c>
      <c r="B59" s="27" t="n">
        <f aca="false">B54+B56+B57+B58</f>
        <v>0</v>
      </c>
      <c r="C59" s="27" t="n">
        <f aca="false">C54+C56+C57+C58</f>
        <v>0</v>
      </c>
      <c r="D59" s="27" t="n">
        <f aca="false">D54+D56+D57+D58</f>
        <v>0</v>
      </c>
      <c r="E59" s="27" t="n">
        <f aca="false">E54+E56+E57+E58</f>
        <v>0</v>
      </c>
      <c r="F59" s="27" t="n">
        <f aca="false">F54+F56+F57+F58</f>
        <v>0</v>
      </c>
      <c r="G59" s="27" t="n">
        <f aca="false">G54+G56+G57+G58</f>
        <v>0</v>
      </c>
      <c r="H59" s="27" t="n">
        <f aca="false">H54+H56+H57+H58</f>
        <v>0</v>
      </c>
      <c r="I59" s="27" t="n">
        <f aca="false">I54+I56+I57+I58</f>
        <v>0</v>
      </c>
      <c r="J59" s="27" t="n">
        <f aca="false">J54+J56+J57+J58</f>
        <v>-83.43</v>
      </c>
      <c r="K59" s="27" t="n">
        <f aca="false">K54+K56+K57+K58</f>
        <v>1942.9</v>
      </c>
      <c r="L59" s="27" t="n">
        <f aca="false">L54+L56+L57+L58</f>
        <v>516.42</v>
      </c>
      <c r="M59" s="27" t="n">
        <f aca="false">M54+M56+M57+M58</f>
        <v>414.52</v>
      </c>
      <c r="N59" s="27" t="n">
        <f aca="false">N54+N56+N57+N58</f>
        <v>-1253.13</v>
      </c>
      <c r="O59" s="27" t="n">
        <f aca="false">O54+O56+O57+O58</f>
        <v>751.35</v>
      </c>
      <c r="P59" s="27" t="n">
        <f aca="false">P54+P56+P57+P58</f>
        <v>-531.17</v>
      </c>
      <c r="Q59" s="27" t="n">
        <f aca="false">Q54+Q56+Q57+Q58</f>
        <v>29.8700000000005</v>
      </c>
      <c r="R59" s="27" t="n">
        <f aca="false">R54+R56+R57+R58</f>
        <v>1719.79</v>
      </c>
      <c r="S59" s="27" t="n">
        <f aca="false">S54+S56+S57+S58</f>
        <v>-2629.62</v>
      </c>
      <c r="T59" s="27" t="n">
        <f aca="false">T54+T56+T57+T58</f>
        <v>-2465.84</v>
      </c>
      <c r="U59" s="27" t="n">
        <f aca="false">U54+U56+U57+U58</f>
        <v>-66.1099999999999</v>
      </c>
      <c r="V59" s="27" t="n">
        <f aca="false">V54+V56+V57+V58</f>
        <v>-803.78</v>
      </c>
      <c r="W59" s="27" t="n">
        <f aca="false">W54+W56+W57+W58</f>
        <v>889.830000000001</v>
      </c>
      <c r="X59" s="27" t="n">
        <f aca="false">X54+X56+X57+X58</f>
        <v>-6467.25</v>
      </c>
      <c r="Y59" s="27" t="n">
        <f aca="false">Y54+Y56+Y57+Y58</f>
        <v>-780.77</v>
      </c>
      <c r="Z59" s="27" t="n">
        <f aca="false">Z54+Z56+Z57+Z58</f>
        <v>-1601.01</v>
      </c>
      <c r="AA59" s="27" t="n">
        <f aca="false">AA54+AA56+AA57+AA58</f>
        <v>-3166.02</v>
      </c>
      <c r="AB59" s="27" t="n">
        <f aca="false">AB54+AB56+AB57+AB58</f>
        <v>2147.59</v>
      </c>
      <c r="AC59" s="27" t="n">
        <f aca="false">AC54+AC56+AC57+AC58</f>
        <v>-2742.23</v>
      </c>
      <c r="AD59" s="27" t="n">
        <f aca="false">AD54+AD56+AD57+AD58</f>
        <v>570.57</v>
      </c>
      <c r="AE59" s="27" t="n">
        <f aca="false">AE54+AE56+AE57+AE58</f>
        <v>0</v>
      </c>
      <c r="AF59" s="27" t="n">
        <f aca="false">AF54+AF56+AF57+AF58</f>
        <v>-1654.45</v>
      </c>
      <c r="AG59" s="27" t="n">
        <f aca="false">AG54+AG56+AG57+AG58</f>
        <v>-11953.07</v>
      </c>
      <c r="AH59" s="27" t="n">
        <f aca="false">AH54+AH56+AH57+AH58</f>
        <v>-13607.52</v>
      </c>
    </row>
    <row r="60" customFormat="false" ht="15" hidden="false" customHeight="true" outlineLevel="0" collapsed="false">
      <c r="A60" s="3" t="s">
        <v>150</v>
      </c>
      <c r="B60" s="22" t="n">
        <f aca="false">IFERROR(B59/B52,0)</f>
        <v>0</v>
      </c>
      <c r="C60" s="22" t="n">
        <f aca="false">IFERROR(C59/C52,0)</f>
        <v>0</v>
      </c>
      <c r="D60" s="22" t="n">
        <f aca="false">IFERROR(D59/D52,0)</f>
        <v>0</v>
      </c>
      <c r="E60" s="22" t="n">
        <f aca="false">IFERROR(E59/E52,0)</f>
        <v>0</v>
      </c>
      <c r="F60" s="22" t="n">
        <f aca="false">IFERROR(F59/F52,0)</f>
        <v>0</v>
      </c>
      <c r="G60" s="22" t="n">
        <f aca="false">IFERROR(G59/G52,0)</f>
        <v>0</v>
      </c>
      <c r="H60" s="22" t="n">
        <f aca="false">IFERROR(H59/H52,0)</f>
        <v>0</v>
      </c>
      <c r="I60" s="22" t="n">
        <f aca="false">IFERROR(I59/I52,0)</f>
        <v>0</v>
      </c>
      <c r="J60" s="22" t="n">
        <f aca="false">IFERROR(J59/J52,0)</f>
        <v>0</v>
      </c>
      <c r="K60" s="22" t="n">
        <f aca="false">IFERROR(K59/K52,0)</f>
        <v>0.665431405320985</v>
      </c>
      <c r="L60" s="22" t="n">
        <f aca="false">IFERROR(L59/L52,0)</f>
        <v>0.372922970269861</v>
      </c>
      <c r="M60" s="22" t="n">
        <f aca="false">IFERROR(M59/M52,0)</f>
        <v>0.25925161516283</v>
      </c>
      <c r="N60" s="22" t="n">
        <f aca="false">IFERROR(N59/N52,0)</f>
        <v>-1.40554757952353</v>
      </c>
      <c r="O60" s="22" t="n">
        <f aca="false">IFERROR(O59/O52,0)</f>
        <v>0.232302526620413</v>
      </c>
      <c r="P60" s="22" t="n">
        <f aca="false">IFERROR(P59/P52,0)</f>
        <v>-0.284551800245354</v>
      </c>
      <c r="Q60" s="22" t="n">
        <f aca="false">IFERROR(Q59/Q52,0)</f>
        <v>0.00543362590386111</v>
      </c>
      <c r="R60" s="22" t="n">
        <f aca="false">IFERROR(R59/R52,0)</f>
        <v>0.291910874838114</v>
      </c>
      <c r="S60" s="22" t="n">
        <f aca="false">IFERROR(S59/S52,0)</f>
        <v>-0.645098140229767</v>
      </c>
      <c r="T60" s="22" t="n">
        <f aca="false">IFERROR(T59/T52,0)</f>
        <v>-0.420431643881863</v>
      </c>
      <c r="U60" s="22" t="n">
        <f aca="false">IFERROR(U59/U52,0)</f>
        <v>-0.00833672762948661</v>
      </c>
      <c r="V60" s="22" t="n">
        <f aca="false">IFERROR(V59/V52,0)</f>
        <v>-0.0729354480723529</v>
      </c>
      <c r="W60" s="22" t="n">
        <f aca="false">IFERROR(W59/W52,0)</f>
        <v>0.100718862587566</v>
      </c>
      <c r="X60" s="22" t="n">
        <f aca="false">IFERROR(X59/X52,0)</f>
        <v>-0.931550199785091</v>
      </c>
      <c r="Y60" s="22" t="n">
        <f aca="false">IFERROR(Y59/Y52,0)</f>
        <v>-0.12531940984617</v>
      </c>
      <c r="Z60" s="22" t="n">
        <f aca="false">IFERROR(Z59/Z52,0)</f>
        <v>-0.250742355616531</v>
      </c>
      <c r="AA60" s="22" t="n">
        <f aca="false">IFERROR(AA59/AA52,0)</f>
        <v>-0.501069870792527</v>
      </c>
      <c r="AB60" s="22" t="n">
        <f aca="false">IFERROR(AB59/AB52,0)</f>
        <v>0.197969959605681</v>
      </c>
      <c r="AC60" s="22" t="n">
        <f aca="false">IFERROR(AC59/AC52,0)</f>
        <v>-0.468036408881364</v>
      </c>
      <c r="AD60" s="22" t="n">
        <f aca="false">IFERROR(AD59/AD52,0)</f>
        <v>0.136118672331817</v>
      </c>
      <c r="AE60" s="22" t="n">
        <f aca="false">IFERROR(AE59/AE52,0)</f>
        <v>0</v>
      </c>
      <c r="AF60" s="22" t="n">
        <f aca="false">IFERROR(AF59/AF52,0)</f>
        <v>-0.0401993774435922</v>
      </c>
      <c r="AG60" s="22" t="n">
        <f aca="false">IFERROR(AG59/AG52,0)</f>
        <v>-0.179393909377565</v>
      </c>
      <c r="AH60" s="22" t="n">
        <f aca="false">IFERROR(AH59/AH52,0)</f>
        <v>-0.126245228874401</v>
      </c>
    </row>
    <row r="61" customFormat="false" ht="15" hidden="false" customHeight="true" outlineLevel="0" collapsed="false">
      <c r="A61" s="3" t="s">
        <v>151</v>
      </c>
      <c r="B61" s="21" t="n">
        <v>0</v>
      </c>
      <c r="C61" s="21" t="n">
        <v>0</v>
      </c>
      <c r="D61" s="21" t="n">
        <v>0</v>
      </c>
      <c r="E61" s="21" t="n">
        <v>0</v>
      </c>
      <c r="F61" s="21" t="n">
        <v>0</v>
      </c>
      <c r="G61" s="21" t="n">
        <v>0</v>
      </c>
      <c r="H61" s="21" t="n">
        <v>0</v>
      </c>
      <c r="I61" s="21" t="n">
        <v>-4.19</v>
      </c>
      <c r="J61" s="21" t="n">
        <v>-366</v>
      </c>
      <c r="K61" s="21" t="n">
        <v>-385.73</v>
      </c>
      <c r="L61" s="21" t="n">
        <v>-392.47</v>
      </c>
      <c r="M61" s="21" t="n">
        <v>-419.89</v>
      </c>
      <c r="N61" s="21" t="n">
        <v>-419.91</v>
      </c>
      <c r="O61" s="21" t="n">
        <v>-419.89</v>
      </c>
      <c r="P61" s="21" t="n">
        <v>-550.06</v>
      </c>
      <c r="Q61" s="21" t="n">
        <v>-635.7</v>
      </c>
      <c r="R61" s="21" t="n">
        <v>-824.32</v>
      </c>
      <c r="S61" s="21" t="n">
        <v>-824.36</v>
      </c>
      <c r="T61" s="21" t="n">
        <v>-824.28</v>
      </c>
      <c r="U61" s="21" t="n">
        <v>-830.84</v>
      </c>
      <c r="V61" s="21" t="n">
        <v>-824.35</v>
      </c>
      <c r="W61" s="21" t="n">
        <v>-824.3</v>
      </c>
      <c r="X61" s="21" t="n">
        <v>-824.34</v>
      </c>
      <c r="Y61" s="21" t="n">
        <v>-824.34</v>
      </c>
      <c r="Z61" s="21" t="n">
        <v>-831.67</v>
      </c>
      <c r="AA61" s="21" t="n">
        <v>-845.47</v>
      </c>
      <c r="AB61" s="21" t="n">
        <v>-846.06</v>
      </c>
      <c r="AC61" s="21" t="n">
        <v>-828.87</v>
      </c>
      <c r="AD61" s="21" t="n">
        <v>-828.92</v>
      </c>
      <c r="AE61" s="21" t="n">
        <f aca="false">SUM(B61:I61)</f>
        <v>-4.19</v>
      </c>
      <c r="AF61" s="21" t="n">
        <f aca="false">SUM(J61:U61)</f>
        <v>-6893.45</v>
      </c>
      <c r="AG61" s="21" t="n">
        <f aca="false">SUM(V61:AD61)</f>
        <v>-7478.32</v>
      </c>
      <c r="AH61" s="21" t="n">
        <f aca="false">SUM(B61:AD61)</f>
        <v>-14375.96</v>
      </c>
    </row>
    <row r="62" customFormat="false" ht="15" hidden="false" customHeight="true" outlineLevel="0" collapsed="false">
      <c r="A62" s="11" t="s">
        <v>152</v>
      </c>
      <c r="B62" s="23" t="n">
        <f aca="false">B59+B61</f>
        <v>0</v>
      </c>
      <c r="C62" s="23" t="n">
        <f aca="false">C59+C61</f>
        <v>0</v>
      </c>
      <c r="D62" s="23" t="n">
        <f aca="false">D59+D61</f>
        <v>0</v>
      </c>
      <c r="E62" s="23" t="n">
        <f aca="false">E59+E61</f>
        <v>0</v>
      </c>
      <c r="F62" s="23" t="n">
        <f aca="false">F59+F61</f>
        <v>0</v>
      </c>
      <c r="G62" s="23" t="n">
        <f aca="false">G59+G61</f>
        <v>0</v>
      </c>
      <c r="H62" s="23" t="n">
        <f aca="false">H59+H61</f>
        <v>0</v>
      </c>
      <c r="I62" s="23" t="n">
        <f aca="false">I59+I61</f>
        <v>-4.19</v>
      </c>
      <c r="J62" s="23" t="n">
        <f aca="false">J59+J61</f>
        <v>-449.43</v>
      </c>
      <c r="K62" s="23" t="n">
        <f aca="false">K59+K61</f>
        <v>1557.17</v>
      </c>
      <c r="L62" s="23" t="n">
        <f aca="false">L59+L61</f>
        <v>123.95</v>
      </c>
      <c r="M62" s="23" t="n">
        <f aca="false">M59+M61</f>
        <v>-5.37000000000006</v>
      </c>
      <c r="N62" s="23" t="n">
        <f aca="false">N59+N61</f>
        <v>-1673.04</v>
      </c>
      <c r="O62" s="23" t="n">
        <f aca="false">O59+O61</f>
        <v>331.46</v>
      </c>
      <c r="P62" s="23" t="n">
        <f aca="false">P59+P61</f>
        <v>-1081.23</v>
      </c>
      <c r="Q62" s="23" t="n">
        <f aca="false">Q59+Q61</f>
        <v>-605.83</v>
      </c>
      <c r="R62" s="23" t="n">
        <f aca="false">R59+R61</f>
        <v>895.47</v>
      </c>
      <c r="S62" s="23" t="n">
        <f aca="false">S59+S61</f>
        <v>-3453.98</v>
      </c>
      <c r="T62" s="23" t="n">
        <f aca="false">T59+T61</f>
        <v>-3290.12</v>
      </c>
      <c r="U62" s="23" t="n">
        <f aca="false">U59+U61</f>
        <v>-896.95</v>
      </c>
      <c r="V62" s="23" t="n">
        <f aca="false">V59+V61</f>
        <v>-1628.13</v>
      </c>
      <c r="W62" s="23" t="n">
        <f aca="false">W59+W61</f>
        <v>65.5300000000005</v>
      </c>
      <c r="X62" s="23" t="n">
        <f aca="false">X59+X61</f>
        <v>-7291.59</v>
      </c>
      <c r="Y62" s="23" t="n">
        <f aca="false">Y59+Y61</f>
        <v>-1605.11</v>
      </c>
      <c r="Z62" s="23" t="n">
        <f aca="false">Z59+Z61</f>
        <v>-2432.68</v>
      </c>
      <c r="AA62" s="23" t="n">
        <f aca="false">AA59+AA61</f>
        <v>-4011.49</v>
      </c>
      <c r="AB62" s="23" t="n">
        <f aca="false">AB59+AB61</f>
        <v>1301.53</v>
      </c>
      <c r="AC62" s="23" t="n">
        <f aca="false">AC59+AC61</f>
        <v>-3571.1</v>
      </c>
      <c r="AD62" s="23" t="n">
        <f aca="false">AD59+AD61</f>
        <v>-258.35</v>
      </c>
      <c r="AE62" s="23" t="n">
        <f aca="false">AE59+AE61</f>
        <v>-4.19</v>
      </c>
      <c r="AF62" s="23" t="n">
        <f aca="false">AF59+AF61</f>
        <v>-8547.9</v>
      </c>
      <c r="AG62" s="23" t="n">
        <f aca="false">AG59+AG61</f>
        <v>-19431.39</v>
      </c>
      <c r="AH62" s="23" t="n">
        <f aca="false">AH59+AH61</f>
        <v>-27983.48</v>
      </c>
    </row>
    <row r="64" customFormat="false" ht="15" hidden="false" customHeight="true" outlineLevel="0" collapsed="false">
      <c r="A64" s="6" t="s">
        <v>116</v>
      </c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</row>
    <row r="65" customFormat="false" ht="15" hidden="false" customHeight="true" outlineLevel="0" collapsed="false">
      <c r="A65" s="3" t="s">
        <v>143</v>
      </c>
      <c r="B65" s="21" t="n">
        <v>0</v>
      </c>
      <c r="C65" s="21" t="n">
        <v>0</v>
      </c>
      <c r="D65" s="21" t="n">
        <v>0</v>
      </c>
      <c r="E65" s="21" t="n">
        <v>0</v>
      </c>
      <c r="F65" s="21" t="n">
        <v>0</v>
      </c>
      <c r="G65" s="21" t="n">
        <v>0</v>
      </c>
      <c r="H65" s="21" t="n">
        <v>0</v>
      </c>
      <c r="I65" s="21" t="n">
        <v>0</v>
      </c>
      <c r="J65" s="21" t="n">
        <v>0</v>
      </c>
      <c r="K65" s="21" t="n">
        <v>0</v>
      </c>
      <c r="L65" s="21" t="n">
        <v>0</v>
      </c>
      <c r="M65" s="21" t="n">
        <v>0</v>
      </c>
      <c r="N65" s="21" t="n">
        <v>0</v>
      </c>
      <c r="O65" s="21" t="n">
        <v>0</v>
      </c>
      <c r="P65" s="21" t="n">
        <v>0</v>
      </c>
      <c r="Q65" s="21" t="n">
        <v>0</v>
      </c>
      <c r="R65" s="21" t="n">
        <v>0</v>
      </c>
      <c r="S65" s="21" t="n">
        <v>0</v>
      </c>
      <c r="T65" s="21" t="n">
        <v>0</v>
      </c>
      <c r="U65" s="21" t="n">
        <v>6355.43</v>
      </c>
      <c r="V65" s="21" t="n">
        <v>11502.01</v>
      </c>
      <c r="W65" s="21" t="n">
        <v>13537.28</v>
      </c>
      <c r="X65" s="21" t="n">
        <v>7568.16</v>
      </c>
      <c r="Y65" s="21" t="n">
        <v>8822.07</v>
      </c>
      <c r="Z65" s="21" t="n">
        <v>14528.49</v>
      </c>
      <c r="AA65" s="21" t="n">
        <v>11434.23</v>
      </c>
      <c r="AB65" s="21" t="n">
        <v>13126.07</v>
      </c>
      <c r="AC65" s="21" t="n">
        <v>17916.61</v>
      </c>
      <c r="AD65" s="21" t="n">
        <v>11780.14</v>
      </c>
      <c r="AE65" s="21" t="n">
        <f aca="false">SUM(B65:I65)</f>
        <v>0</v>
      </c>
      <c r="AF65" s="21" t="n">
        <f aca="false">SUM(J65:U65)</f>
        <v>6355.43</v>
      </c>
      <c r="AG65" s="21" t="n">
        <f aca="false">SUM(V65:AD65)</f>
        <v>110215.06</v>
      </c>
      <c r="AH65" s="21" t="n">
        <f aca="false">SUM(B65:AD65)</f>
        <v>116570.49</v>
      </c>
    </row>
    <row r="66" customFormat="false" ht="15" hidden="false" customHeight="true" outlineLevel="0" collapsed="false">
      <c r="A66" s="3" t="s">
        <v>144</v>
      </c>
      <c r="B66" s="21" t="n">
        <v>0</v>
      </c>
      <c r="C66" s="21" t="n">
        <v>0</v>
      </c>
      <c r="D66" s="21" t="n">
        <v>0</v>
      </c>
      <c r="E66" s="21" t="n">
        <v>0</v>
      </c>
      <c r="F66" s="21" t="n">
        <v>0</v>
      </c>
      <c r="G66" s="21" t="n">
        <v>0</v>
      </c>
      <c r="H66" s="21" t="n">
        <v>0</v>
      </c>
      <c r="I66" s="21" t="n">
        <v>0</v>
      </c>
      <c r="J66" s="21" t="n">
        <v>0</v>
      </c>
      <c r="K66" s="21" t="n">
        <v>0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1" t="n">
        <v>0</v>
      </c>
      <c r="S66" s="21" t="n">
        <v>0</v>
      </c>
      <c r="T66" s="21" t="n">
        <v>0</v>
      </c>
      <c r="U66" s="21" t="n">
        <v>-262.7</v>
      </c>
      <c r="V66" s="21" t="n">
        <v>-216.63</v>
      </c>
      <c r="W66" s="21" t="n">
        <v>-607.8</v>
      </c>
      <c r="X66" s="21" t="n">
        <v>-203.3</v>
      </c>
      <c r="Y66" s="21" t="n">
        <v>-291.75</v>
      </c>
      <c r="Z66" s="21" t="n">
        <v>-538.09</v>
      </c>
      <c r="AA66" s="21" t="n">
        <v>-1115.72</v>
      </c>
      <c r="AB66" s="21" t="n">
        <v>-904.78</v>
      </c>
      <c r="AC66" s="21" t="n">
        <v>-1103.4</v>
      </c>
      <c r="AD66" s="21" t="n">
        <v>-740.39</v>
      </c>
      <c r="AE66" s="21" t="n">
        <f aca="false">SUM(B66:I66)</f>
        <v>0</v>
      </c>
      <c r="AF66" s="21" t="n">
        <f aca="false">SUM(J66:U66)</f>
        <v>-262.7</v>
      </c>
      <c r="AG66" s="21" t="n">
        <f aca="false">SUM(V66:AD66)</f>
        <v>-5721.86</v>
      </c>
      <c r="AH66" s="21" t="n">
        <f aca="false">SUM(B66:AD66)</f>
        <v>-5984.56</v>
      </c>
    </row>
    <row r="67" customFormat="false" ht="15" hidden="false" customHeight="true" outlineLevel="0" collapsed="false">
      <c r="A67" s="11" t="s">
        <v>110</v>
      </c>
      <c r="B67" s="23" t="n">
        <f aca="false">B65+B66</f>
        <v>0</v>
      </c>
      <c r="C67" s="23" t="n">
        <f aca="false">C65+C66</f>
        <v>0</v>
      </c>
      <c r="D67" s="23" t="n">
        <f aca="false">D65+D66</f>
        <v>0</v>
      </c>
      <c r="E67" s="23" t="n">
        <f aca="false">E65+E66</f>
        <v>0</v>
      </c>
      <c r="F67" s="23" t="n">
        <f aca="false">F65+F66</f>
        <v>0</v>
      </c>
      <c r="G67" s="23" t="n">
        <f aca="false">G65+G66</f>
        <v>0</v>
      </c>
      <c r="H67" s="23" t="n">
        <f aca="false">H65+H66</f>
        <v>0</v>
      </c>
      <c r="I67" s="23" t="n">
        <f aca="false">I65+I66</f>
        <v>0</v>
      </c>
      <c r="J67" s="23" t="n">
        <f aca="false">J65+J66</f>
        <v>0</v>
      </c>
      <c r="K67" s="23" t="n">
        <f aca="false">K65+K66</f>
        <v>0</v>
      </c>
      <c r="L67" s="23" t="n">
        <f aca="false">L65+L66</f>
        <v>0</v>
      </c>
      <c r="M67" s="23" t="n">
        <f aca="false">M65+M66</f>
        <v>0</v>
      </c>
      <c r="N67" s="23" t="n">
        <f aca="false">N65+N66</f>
        <v>0</v>
      </c>
      <c r="O67" s="23" t="n">
        <f aca="false">O65+O66</f>
        <v>0</v>
      </c>
      <c r="P67" s="23" t="n">
        <f aca="false">P65+P66</f>
        <v>0</v>
      </c>
      <c r="Q67" s="23" t="n">
        <f aca="false">Q65+Q66</f>
        <v>0</v>
      </c>
      <c r="R67" s="23" t="n">
        <f aca="false">R65+R66</f>
        <v>0</v>
      </c>
      <c r="S67" s="23" t="n">
        <f aca="false">S65+S66</f>
        <v>0</v>
      </c>
      <c r="T67" s="23" t="n">
        <f aca="false">T65+T66</f>
        <v>0</v>
      </c>
      <c r="U67" s="23" t="n">
        <f aca="false">U65+U66</f>
        <v>6092.73</v>
      </c>
      <c r="V67" s="23" t="n">
        <f aca="false">V65+V66</f>
        <v>11285.38</v>
      </c>
      <c r="W67" s="23" t="n">
        <f aca="false">W65+W66</f>
        <v>12929.48</v>
      </c>
      <c r="X67" s="23" t="n">
        <f aca="false">X65+X66</f>
        <v>7364.86</v>
      </c>
      <c r="Y67" s="23" t="n">
        <f aca="false">Y65+Y66</f>
        <v>8530.32</v>
      </c>
      <c r="Z67" s="23" t="n">
        <f aca="false">Z65+Z66</f>
        <v>13990.4</v>
      </c>
      <c r="AA67" s="23" t="n">
        <f aca="false">AA65+AA66</f>
        <v>10318.51</v>
      </c>
      <c r="AB67" s="23" t="n">
        <f aca="false">AB65+AB66</f>
        <v>12221.29</v>
      </c>
      <c r="AC67" s="23" t="n">
        <f aca="false">AC65+AC66</f>
        <v>16813.21</v>
      </c>
      <c r="AD67" s="23" t="n">
        <f aca="false">AD65+AD66</f>
        <v>11039.75</v>
      </c>
      <c r="AE67" s="23" t="n">
        <f aca="false">AE65+AE66</f>
        <v>0</v>
      </c>
      <c r="AF67" s="23" t="n">
        <f aca="false">AF65+AF66</f>
        <v>6092.73</v>
      </c>
      <c r="AG67" s="23" t="n">
        <f aca="false">AG65+AG66</f>
        <v>104493.2</v>
      </c>
      <c r="AH67" s="23" t="n">
        <f aca="false">AH65+AH66</f>
        <v>110585.93</v>
      </c>
    </row>
    <row r="68" customFormat="false" ht="15" hidden="false" customHeight="true" outlineLevel="0" collapsed="false">
      <c r="A68" s="3" t="s">
        <v>145</v>
      </c>
      <c r="B68" s="21" t="n">
        <v>0</v>
      </c>
      <c r="C68" s="21" t="n">
        <v>0</v>
      </c>
      <c r="D68" s="21" t="n">
        <v>0</v>
      </c>
      <c r="E68" s="21" t="n">
        <v>0</v>
      </c>
      <c r="F68" s="21" t="n">
        <v>0</v>
      </c>
      <c r="G68" s="21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1" t="n">
        <v>0</v>
      </c>
      <c r="S68" s="21" t="n">
        <v>0</v>
      </c>
      <c r="T68" s="21" t="n">
        <v>0</v>
      </c>
      <c r="U68" s="21" t="n">
        <v>-1615.44</v>
      </c>
      <c r="V68" s="21" t="n">
        <v>-5106.34</v>
      </c>
      <c r="W68" s="21" t="n">
        <v>-4441.11</v>
      </c>
      <c r="X68" s="21" t="n">
        <v>-733.56</v>
      </c>
      <c r="Y68" s="21" t="n">
        <v>-3066.81</v>
      </c>
      <c r="Z68" s="21" t="n">
        <v>-3711.92</v>
      </c>
      <c r="AA68" s="21" t="n">
        <v>-5592.44</v>
      </c>
      <c r="AB68" s="21" t="n">
        <v>-3015.49</v>
      </c>
      <c r="AC68" s="21" t="n">
        <v>-4713.02</v>
      </c>
      <c r="AD68" s="21" t="n">
        <v>-1767.52</v>
      </c>
      <c r="AE68" s="21" t="n">
        <f aca="false">SUM(B68:I68)</f>
        <v>0</v>
      </c>
      <c r="AF68" s="21" t="n">
        <f aca="false">SUM(J68:U68)</f>
        <v>-1615.44</v>
      </c>
      <c r="AG68" s="21" t="n">
        <f aca="false">SUM(V68:AD68)</f>
        <v>-32148.21</v>
      </c>
      <c r="AH68" s="21" t="n">
        <f aca="false">SUM(B68:AD68)</f>
        <v>-33763.65</v>
      </c>
    </row>
    <row r="69" customFormat="false" ht="15" hidden="false" customHeight="true" outlineLevel="0" collapsed="false">
      <c r="A69" s="11" t="s">
        <v>146</v>
      </c>
      <c r="B69" s="23" t="n">
        <f aca="false">B67+B68</f>
        <v>0</v>
      </c>
      <c r="C69" s="23" t="n">
        <f aca="false">C67+C68</f>
        <v>0</v>
      </c>
      <c r="D69" s="23" t="n">
        <f aca="false">D67+D68</f>
        <v>0</v>
      </c>
      <c r="E69" s="23" t="n">
        <f aca="false">E67+E68</f>
        <v>0</v>
      </c>
      <c r="F69" s="23" t="n">
        <f aca="false">F67+F68</f>
        <v>0</v>
      </c>
      <c r="G69" s="23" t="n">
        <f aca="false">G67+G68</f>
        <v>0</v>
      </c>
      <c r="H69" s="23" t="n">
        <f aca="false">H67+H68</f>
        <v>0</v>
      </c>
      <c r="I69" s="23" t="n">
        <f aca="false">I67+I68</f>
        <v>0</v>
      </c>
      <c r="J69" s="23" t="n">
        <f aca="false">J67+J68</f>
        <v>0</v>
      </c>
      <c r="K69" s="23" t="n">
        <f aca="false">K67+K68</f>
        <v>0</v>
      </c>
      <c r="L69" s="23" t="n">
        <f aca="false">L67+L68</f>
        <v>0</v>
      </c>
      <c r="M69" s="23" t="n">
        <f aca="false">M67+M68</f>
        <v>0</v>
      </c>
      <c r="N69" s="23" t="n">
        <f aca="false">N67+N68</f>
        <v>0</v>
      </c>
      <c r="O69" s="23" t="n">
        <f aca="false">O67+O68</f>
        <v>0</v>
      </c>
      <c r="P69" s="23" t="n">
        <f aca="false">P67+P68</f>
        <v>0</v>
      </c>
      <c r="Q69" s="23" t="n">
        <f aca="false">Q67+Q68</f>
        <v>0</v>
      </c>
      <c r="R69" s="23" t="n">
        <f aca="false">R67+R68</f>
        <v>0</v>
      </c>
      <c r="S69" s="23" t="n">
        <f aca="false">S67+S68</f>
        <v>0</v>
      </c>
      <c r="T69" s="23" t="n">
        <f aca="false">T67+T68</f>
        <v>0</v>
      </c>
      <c r="U69" s="23" t="n">
        <f aca="false">U67+U68</f>
        <v>4477.29</v>
      </c>
      <c r="V69" s="23" t="n">
        <f aca="false">V67+V68</f>
        <v>6179.04</v>
      </c>
      <c r="W69" s="23" t="n">
        <f aca="false">W67+W68</f>
        <v>8488.37</v>
      </c>
      <c r="X69" s="23" t="n">
        <f aca="false">X67+X68</f>
        <v>6631.3</v>
      </c>
      <c r="Y69" s="23" t="n">
        <f aca="false">Y67+Y68</f>
        <v>5463.51</v>
      </c>
      <c r="Z69" s="23" t="n">
        <f aca="false">Z67+Z68</f>
        <v>10278.48</v>
      </c>
      <c r="AA69" s="23" t="n">
        <f aca="false">AA67+AA68</f>
        <v>4726.07</v>
      </c>
      <c r="AB69" s="23" t="n">
        <f aca="false">AB67+AB68</f>
        <v>9205.8</v>
      </c>
      <c r="AC69" s="23" t="n">
        <f aca="false">AC67+AC68</f>
        <v>12100.19</v>
      </c>
      <c r="AD69" s="23" t="n">
        <f aca="false">AD67+AD68</f>
        <v>9272.23</v>
      </c>
      <c r="AE69" s="23" t="n">
        <f aca="false">AE67+AE68</f>
        <v>0</v>
      </c>
      <c r="AF69" s="23" t="n">
        <f aca="false">AF67+AF68</f>
        <v>4477.29</v>
      </c>
      <c r="AG69" s="23" t="n">
        <f aca="false">AG67+AG68</f>
        <v>72344.99</v>
      </c>
      <c r="AH69" s="23" t="n">
        <f aca="false">AH67+AH68</f>
        <v>76822.28</v>
      </c>
    </row>
    <row r="70" customFormat="false" ht="15" hidden="false" customHeight="true" outlineLevel="0" collapsed="false">
      <c r="A70" s="3" t="s">
        <v>23</v>
      </c>
      <c r="B70" s="22" t="n">
        <f aca="false">IFERROR(B69/B67,0)</f>
        <v>0</v>
      </c>
      <c r="C70" s="22" t="n">
        <f aca="false">IFERROR(C69/C67,0)</f>
        <v>0</v>
      </c>
      <c r="D70" s="22" t="n">
        <f aca="false">IFERROR(D69/D67,0)</f>
        <v>0</v>
      </c>
      <c r="E70" s="22" t="n">
        <f aca="false">IFERROR(E69/E67,0)</f>
        <v>0</v>
      </c>
      <c r="F70" s="22" t="n">
        <f aca="false">IFERROR(F69/F67,0)</f>
        <v>0</v>
      </c>
      <c r="G70" s="22" t="n">
        <f aca="false">IFERROR(G69/G67,0)</f>
        <v>0</v>
      </c>
      <c r="H70" s="22" t="n">
        <f aca="false">IFERROR(H69/H67,0)</f>
        <v>0</v>
      </c>
      <c r="I70" s="22" t="n">
        <f aca="false">IFERROR(I69/I67,0)</f>
        <v>0</v>
      </c>
      <c r="J70" s="22" t="n">
        <f aca="false">IFERROR(J69/J67,0)</f>
        <v>0</v>
      </c>
      <c r="K70" s="22" t="n">
        <f aca="false">IFERROR(K69/K67,0)</f>
        <v>0</v>
      </c>
      <c r="L70" s="22" t="n">
        <f aca="false">IFERROR(L69/L67,0)</f>
        <v>0</v>
      </c>
      <c r="M70" s="22" t="n">
        <f aca="false">IFERROR(M69/M67,0)</f>
        <v>0</v>
      </c>
      <c r="N70" s="22" t="n">
        <f aca="false">IFERROR(N69/N67,0)</f>
        <v>0</v>
      </c>
      <c r="O70" s="22" t="n">
        <f aca="false">IFERROR(O69/O67,0)</f>
        <v>0</v>
      </c>
      <c r="P70" s="22" t="n">
        <f aca="false">IFERROR(P69/P67,0)</f>
        <v>0</v>
      </c>
      <c r="Q70" s="22" t="n">
        <f aca="false">IFERROR(Q69/Q67,0)</f>
        <v>0</v>
      </c>
      <c r="R70" s="22" t="n">
        <f aca="false">IFERROR(R69/R67,0)</f>
        <v>0</v>
      </c>
      <c r="S70" s="22" t="n">
        <f aca="false">IFERROR(S69/S67,0)</f>
        <v>0</v>
      </c>
      <c r="T70" s="22" t="n">
        <f aca="false">IFERROR(T69/T67,0)</f>
        <v>0</v>
      </c>
      <c r="U70" s="22" t="n">
        <f aca="false">IFERROR(U69/U67,0)</f>
        <v>0.734857773116485</v>
      </c>
      <c r="V70" s="22" t="n">
        <f aca="false">IFERROR(V69/V67,0)</f>
        <v>0.547526091279159</v>
      </c>
      <c r="W70" s="22" t="n">
        <f aca="false">IFERROR(W69/W67,0)</f>
        <v>0.656512868266937</v>
      </c>
      <c r="X70" s="22" t="n">
        <f aca="false">IFERROR(X69/X67,0)</f>
        <v>0.900397292005551</v>
      </c>
      <c r="Y70" s="22" t="n">
        <f aca="false">IFERROR(Y69/Y67,0)</f>
        <v>0.640481248065723</v>
      </c>
      <c r="Z70" s="22" t="n">
        <f aca="false">IFERROR(Z69/Z67,0)</f>
        <v>0.734680924062214</v>
      </c>
      <c r="AA70" s="22" t="n">
        <f aca="false">IFERROR(AA69/AA67,0)</f>
        <v>0.458018648041239</v>
      </c>
      <c r="AB70" s="22" t="n">
        <f aca="false">IFERROR(AB69/AB67,0)</f>
        <v>0.753259271320785</v>
      </c>
      <c r="AC70" s="22" t="n">
        <f aca="false">IFERROR(AC69/AC67,0)</f>
        <v>0.719683510763263</v>
      </c>
      <c r="AD70" s="22" t="n">
        <f aca="false">IFERROR(AD69/AD67,0)</f>
        <v>0.83989492515682</v>
      </c>
      <c r="AE70" s="22" t="n">
        <f aca="false">IFERROR(AE69/AE67,0)</f>
        <v>0</v>
      </c>
      <c r="AF70" s="22" t="n">
        <f aca="false">IFERROR(AF69/AF67,0)</f>
        <v>0.734857773116485</v>
      </c>
      <c r="AG70" s="22" t="n">
        <f aca="false">IFERROR(AG69/AG67,0)</f>
        <v>0.692341606917962</v>
      </c>
      <c r="AH70" s="22" t="n">
        <f aca="false">IFERROR(AH69/AH67,0)</f>
        <v>0.694684034397504</v>
      </c>
    </row>
    <row r="71" customFormat="false" ht="15" hidden="false" customHeight="true" outlineLevel="0" collapsed="false">
      <c r="A71" s="3" t="s">
        <v>147</v>
      </c>
      <c r="B71" s="21" t="n">
        <v>0</v>
      </c>
      <c r="C71" s="21" t="n">
        <v>0</v>
      </c>
      <c r="D71" s="21" t="n">
        <v>0</v>
      </c>
      <c r="E71" s="21" t="n">
        <v>0</v>
      </c>
      <c r="F71" s="21" t="n">
        <v>0</v>
      </c>
      <c r="G71" s="21" t="n">
        <v>0</v>
      </c>
      <c r="H71" s="21" t="n">
        <v>0</v>
      </c>
      <c r="I71" s="21" t="n">
        <v>0</v>
      </c>
      <c r="J71" s="21" t="n">
        <v>0</v>
      </c>
      <c r="K71" s="21" t="n">
        <v>-13.54</v>
      </c>
      <c r="L71" s="21" t="n">
        <v>0</v>
      </c>
      <c r="M71" s="21" t="n">
        <v>0</v>
      </c>
      <c r="N71" s="21" t="n">
        <v>0</v>
      </c>
      <c r="O71" s="21" t="n">
        <v>0</v>
      </c>
      <c r="P71" s="21" t="n">
        <v>0</v>
      </c>
      <c r="Q71" s="21" t="n">
        <v>0</v>
      </c>
      <c r="R71" s="21" t="n">
        <v>0</v>
      </c>
      <c r="S71" s="21" t="n">
        <v>0</v>
      </c>
      <c r="T71" s="21" t="n">
        <v>-1372.5</v>
      </c>
      <c r="U71" s="21" t="n">
        <v>-3262.97</v>
      </c>
      <c r="V71" s="21" t="n">
        <v>-5764.36</v>
      </c>
      <c r="W71" s="21" t="n">
        <v>-4625.11</v>
      </c>
      <c r="X71" s="21" t="n">
        <v>-4986.98</v>
      </c>
      <c r="Y71" s="21" t="n">
        <v>-4215.64</v>
      </c>
      <c r="Z71" s="21" t="n">
        <v>-4384.11</v>
      </c>
      <c r="AA71" s="21" t="n">
        <v>-4645.66</v>
      </c>
      <c r="AB71" s="21" t="n">
        <v>-1763.22</v>
      </c>
      <c r="AC71" s="21" t="n">
        <v>-4029.16</v>
      </c>
      <c r="AD71" s="21" t="n">
        <v>-2192.81</v>
      </c>
      <c r="AE71" s="21" t="n">
        <f aca="false">SUM(B71:I71)</f>
        <v>0</v>
      </c>
      <c r="AF71" s="21" t="n">
        <f aca="false">SUM(J71:U71)</f>
        <v>-4649.01</v>
      </c>
      <c r="AG71" s="21" t="n">
        <f aca="false">SUM(V71:AD71)</f>
        <v>-36607.05</v>
      </c>
      <c r="AH71" s="21" t="n">
        <f aca="false">SUM(B71:AD71)</f>
        <v>-41256.06</v>
      </c>
    </row>
    <row r="72" customFormat="false" ht="15" hidden="false" customHeight="true" outlineLevel="0" collapsed="false">
      <c r="A72" s="3" t="s">
        <v>148</v>
      </c>
      <c r="B72" s="21" t="n">
        <v>0</v>
      </c>
      <c r="C72" s="21" t="n">
        <v>0</v>
      </c>
      <c r="D72" s="21" t="n">
        <v>0</v>
      </c>
      <c r="E72" s="21" t="n">
        <v>0</v>
      </c>
      <c r="F72" s="21" t="n">
        <v>0</v>
      </c>
      <c r="G72" s="21" t="n">
        <v>0</v>
      </c>
      <c r="H72" s="21" t="n">
        <v>0</v>
      </c>
      <c r="I72" s="21" t="n">
        <v>0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-688.73</v>
      </c>
      <c r="R72" s="21" t="n">
        <v>0</v>
      </c>
      <c r="S72" s="21" t="n">
        <v>-1376.73</v>
      </c>
      <c r="T72" s="21" t="n">
        <v>-3084.37</v>
      </c>
      <c r="U72" s="21" t="n">
        <v>-2009.28</v>
      </c>
      <c r="V72" s="21" t="n">
        <v>-3084.33</v>
      </c>
      <c r="W72" s="21" t="n">
        <v>-4049.25</v>
      </c>
      <c r="X72" s="21" t="n">
        <v>-3092.83</v>
      </c>
      <c r="Y72" s="21" t="n">
        <v>-3084.33</v>
      </c>
      <c r="Z72" s="21" t="n">
        <v>-3084.33</v>
      </c>
      <c r="AA72" s="21" t="n">
        <v>-3084.33</v>
      </c>
      <c r="AB72" s="21" t="n">
        <v>-3084.33</v>
      </c>
      <c r="AC72" s="21" t="n">
        <v>-3084.33</v>
      </c>
      <c r="AD72" s="21" t="n">
        <v>-3084.33</v>
      </c>
      <c r="AE72" s="21" t="n">
        <f aca="false">SUM(B72:I72)</f>
        <v>0</v>
      </c>
      <c r="AF72" s="21" t="n">
        <f aca="false">SUM(J72:U72)</f>
        <v>-7159.11</v>
      </c>
      <c r="AG72" s="21" t="n">
        <f aca="false">SUM(V72:AD72)</f>
        <v>-28732.39</v>
      </c>
      <c r="AH72" s="21" t="n">
        <f aca="false">SUM(B72:AD72)</f>
        <v>-35891.5</v>
      </c>
    </row>
    <row r="73" customFormat="false" ht="15" hidden="false" customHeight="true" outlineLevel="0" collapsed="false">
      <c r="A73" s="3" t="s">
        <v>149</v>
      </c>
      <c r="B73" s="21" t="n">
        <v>0</v>
      </c>
      <c r="C73" s="21" t="n">
        <v>0</v>
      </c>
      <c r="D73" s="21" t="n">
        <v>0</v>
      </c>
      <c r="E73" s="21" t="n">
        <v>0</v>
      </c>
      <c r="F73" s="21" t="n">
        <v>0</v>
      </c>
      <c r="G73" s="21" t="n">
        <v>0</v>
      </c>
      <c r="H73" s="21" t="n">
        <v>0</v>
      </c>
      <c r="I73" s="21" t="n">
        <v>0</v>
      </c>
      <c r="J73" s="21" t="n">
        <v>0</v>
      </c>
      <c r="K73" s="21" t="n">
        <v>0</v>
      </c>
      <c r="L73" s="21" t="n">
        <v>0</v>
      </c>
      <c r="M73" s="21" t="n">
        <v>0</v>
      </c>
      <c r="N73" s="21" t="n">
        <v>0</v>
      </c>
      <c r="O73" s="21" t="n">
        <v>0</v>
      </c>
      <c r="P73" s="21" t="n">
        <v>0</v>
      </c>
      <c r="Q73" s="21" t="n">
        <v>0</v>
      </c>
      <c r="R73" s="21" t="n">
        <v>0</v>
      </c>
      <c r="S73" s="21" t="n">
        <v>0</v>
      </c>
      <c r="T73" s="21" t="n">
        <v>0</v>
      </c>
      <c r="U73" s="21" t="n">
        <v>-1258.74</v>
      </c>
      <c r="V73" s="21" t="n">
        <v>-1516.22</v>
      </c>
      <c r="W73" s="21" t="n">
        <v>-2407.56</v>
      </c>
      <c r="X73" s="21" t="n">
        <v>-1758.77</v>
      </c>
      <c r="Y73" s="21" t="n">
        <v>-1886.35</v>
      </c>
      <c r="Z73" s="21" t="n">
        <v>-2604.51</v>
      </c>
      <c r="AA73" s="21" t="n">
        <v>-869.09</v>
      </c>
      <c r="AB73" s="21" t="n">
        <v>-826.77</v>
      </c>
      <c r="AC73" s="21" t="n">
        <v>27.08</v>
      </c>
      <c r="AD73" s="21" t="n">
        <v>-486.68</v>
      </c>
      <c r="AE73" s="21" t="n">
        <f aca="false">SUM(B73:I73)</f>
        <v>0</v>
      </c>
      <c r="AF73" s="21" t="n">
        <f aca="false">SUM(J73:U73)</f>
        <v>-1258.74</v>
      </c>
      <c r="AG73" s="21" t="n">
        <f aca="false">SUM(V73:AD73)</f>
        <v>-12328.87</v>
      </c>
      <c r="AH73" s="21" t="n">
        <f aca="false">SUM(B73:AD73)</f>
        <v>-13587.61</v>
      </c>
    </row>
    <row r="74" customFormat="false" ht="15" hidden="false" customHeight="true" outlineLevel="0" collapsed="false">
      <c r="A74" s="26" t="s">
        <v>111</v>
      </c>
      <c r="B74" s="27" t="n">
        <f aca="false">B69+B71+B72+B73</f>
        <v>0</v>
      </c>
      <c r="C74" s="27" t="n">
        <f aca="false">C69+C71+C72+C73</f>
        <v>0</v>
      </c>
      <c r="D74" s="27" t="n">
        <f aca="false">D69+D71+D72+D73</f>
        <v>0</v>
      </c>
      <c r="E74" s="27" t="n">
        <f aca="false">E69+E71+E72+E73</f>
        <v>0</v>
      </c>
      <c r="F74" s="27" t="n">
        <f aca="false">F69+F71+F72+F73</f>
        <v>0</v>
      </c>
      <c r="G74" s="27" t="n">
        <f aca="false">G69+G71+G72+G73</f>
        <v>0</v>
      </c>
      <c r="H74" s="27" t="n">
        <f aca="false">H69+H71+H72+H73</f>
        <v>0</v>
      </c>
      <c r="I74" s="27" t="n">
        <f aca="false">I69+I71+I72+I73</f>
        <v>0</v>
      </c>
      <c r="J74" s="27" t="n">
        <f aca="false">J69+J71+J72+J73</f>
        <v>0</v>
      </c>
      <c r="K74" s="27" t="n">
        <f aca="false">K69+K71+K72+K73</f>
        <v>-13.54</v>
      </c>
      <c r="L74" s="27" t="n">
        <f aca="false">L69+L71+L72+L73</f>
        <v>0</v>
      </c>
      <c r="M74" s="27" t="n">
        <f aca="false">M69+M71+M72+M73</f>
        <v>0</v>
      </c>
      <c r="N74" s="27" t="n">
        <f aca="false">N69+N71+N72+N73</f>
        <v>0</v>
      </c>
      <c r="O74" s="27" t="n">
        <f aca="false">O69+O71+O72+O73</f>
        <v>0</v>
      </c>
      <c r="P74" s="27" t="n">
        <f aca="false">P69+P71+P72+P73</f>
        <v>0</v>
      </c>
      <c r="Q74" s="27" t="n">
        <f aca="false">Q69+Q71+Q72+Q73</f>
        <v>-688.73</v>
      </c>
      <c r="R74" s="27" t="n">
        <f aca="false">R69+R71+R72+R73</f>
        <v>0</v>
      </c>
      <c r="S74" s="27" t="n">
        <f aca="false">S69+S71+S72+S73</f>
        <v>-1376.73</v>
      </c>
      <c r="T74" s="27" t="n">
        <f aca="false">T69+T71+T72+T73</f>
        <v>-4456.87</v>
      </c>
      <c r="U74" s="27" t="n">
        <f aca="false">U69+U71+U72+U73</f>
        <v>-2053.7</v>
      </c>
      <c r="V74" s="27" t="n">
        <f aca="false">V69+V71+V72+V73</f>
        <v>-4185.87</v>
      </c>
      <c r="W74" s="27" t="n">
        <f aca="false">W69+W71+W72+W73</f>
        <v>-2593.55</v>
      </c>
      <c r="X74" s="27" t="n">
        <f aca="false">X69+X71+X72+X73</f>
        <v>-3207.28</v>
      </c>
      <c r="Y74" s="27" t="n">
        <f aca="false">Y69+Y71+Y72+Y73</f>
        <v>-3722.81</v>
      </c>
      <c r="Z74" s="27" t="n">
        <f aca="false">Z69+Z71+Z72+Z73</f>
        <v>205.53</v>
      </c>
      <c r="AA74" s="27" t="n">
        <f aca="false">AA69+AA71+AA72+AA73</f>
        <v>-3873.01</v>
      </c>
      <c r="AB74" s="27" t="n">
        <f aca="false">AB69+AB71+AB72+AB73</f>
        <v>3531.48</v>
      </c>
      <c r="AC74" s="27" t="n">
        <f aca="false">AC69+AC71+AC72+AC73</f>
        <v>5013.78</v>
      </c>
      <c r="AD74" s="27" t="n">
        <f aca="false">AD69+AD71+AD72+AD73</f>
        <v>3508.41</v>
      </c>
      <c r="AE74" s="27" t="n">
        <f aca="false">AE69+AE71+AE72+AE73</f>
        <v>0</v>
      </c>
      <c r="AF74" s="27" t="n">
        <f aca="false">AF69+AF71+AF72+AF73</f>
        <v>-8589.57</v>
      </c>
      <c r="AG74" s="27" t="n">
        <f aca="false">AG69+AG71+AG72+AG73</f>
        <v>-5323.32000000001</v>
      </c>
      <c r="AH74" s="27" t="n">
        <f aca="false">AH69+AH71+AH72+AH73</f>
        <v>-13912.89</v>
      </c>
    </row>
    <row r="75" customFormat="false" ht="15" hidden="false" customHeight="true" outlineLevel="0" collapsed="false">
      <c r="A75" s="3" t="s">
        <v>150</v>
      </c>
      <c r="B75" s="22" t="n">
        <f aca="false">IFERROR(B74/B67,0)</f>
        <v>0</v>
      </c>
      <c r="C75" s="22" t="n">
        <f aca="false">IFERROR(C74/C67,0)</f>
        <v>0</v>
      </c>
      <c r="D75" s="22" t="n">
        <f aca="false">IFERROR(D74/D67,0)</f>
        <v>0</v>
      </c>
      <c r="E75" s="22" t="n">
        <f aca="false">IFERROR(E74/E67,0)</f>
        <v>0</v>
      </c>
      <c r="F75" s="22" t="n">
        <f aca="false">IFERROR(F74/F67,0)</f>
        <v>0</v>
      </c>
      <c r="G75" s="22" t="n">
        <f aca="false">IFERROR(G74/G67,0)</f>
        <v>0</v>
      </c>
      <c r="H75" s="22" t="n">
        <f aca="false">IFERROR(H74/H67,0)</f>
        <v>0</v>
      </c>
      <c r="I75" s="22" t="n">
        <f aca="false">IFERROR(I74/I67,0)</f>
        <v>0</v>
      </c>
      <c r="J75" s="22" t="n">
        <f aca="false">IFERROR(J74/J67,0)</f>
        <v>0</v>
      </c>
      <c r="K75" s="22" t="n">
        <f aca="false">IFERROR(K74/K67,0)</f>
        <v>0</v>
      </c>
      <c r="L75" s="22" t="n">
        <f aca="false">IFERROR(L74/L67,0)</f>
        <v>0</v>
      </c>
      <c r="M75" s="22" t="n">
        <f aca="false">IFERROR(M74/M67,0)</f>
        <v>0</v>
      </c>
      <c r="N75" s="22" t="n">
        <f aca="false">IFERROR(N74/N67,0)</f>
        <v>0</v>
      </c>
      <c r="O75" s="22" t="n">
        <f aca="false">IFERROR(O74/O67,0)</f>
        <v>0</v>
      </c>
      <c r="P75" s="22" t="n">
        <f aca="false">IFERROR(P74/P67,0)</f>
        <v>0</v>
      </c>
      <c r="Q75" s="22" t="n">
        <f aca="false">IFERROR(Q74/Q67,0)</f>
        <v>0</v>
      </c>
      <c r="R75" s="22" t="n">
        <f aca="false">IFERROR(R74/R67,0)</f>
        <v>0</v>
      </c>
      <c r="S75" s="22" t="n">
        <f aca="false">IFERROR(S74/S67,0)</f>
        <v>0</v>
      </c>
      <c r="T75" s="22" t="n">
        <f aca="false">IFERROR(T74/T67,0)</f>
        <v>0</v>
      </c>
      <c r="U75" s="22" t="n">
        <f aca="false">IFERROR(U74/U67,0)</f>
        <v>-0.337073856875325</v>
      </c>
      <c r="V75" s="22" t="n">
        <f aca="false">IFERROR(V74/V67,0)</f>
        <v>-0.370910859891293</v>
      </c>
      <c r="W75" s="22" t="n">
        <f aca="false">IFERROR(W74/W67,0)</f>
        <v>-0.200591980497282</v>
      </c>
      <c r="X75" s="22" t="n">
        <f aca="false">IFERROR(X74/X67,0)</f>
        <v>-0.43548417756753</v>
      </c>
      <c r="Y75" s="22" t="n">
        <f aca="false">IFERROR(Y74/Y67,0)</f>
        <v>-0.43642090800814</v>
      </c>
      <c r="Z75" s="22" t="n">
        <f aca="false">IFERROR(Z74/Z67,0)</f>
        <v>0.0146907879688929</v>
      </c>
      <c r="AA75" s="22" t="n">
        <f aca="false">IFERROR(AA74/AA67,0)</f>
        <v>-0.375345859043602</v>
      </c>
      <c r="AB75" s="22" t="n">
        <f aca="false">IFERROR(AB74/AB67,0)</f>
        <v>0.288961312594661</v>
      </c>
      <c r="AC75" s="22" t="n">
        <f aca="false">IFERROR(AC74/AC67,0)</f>
        <v>0.298204804436512</v>
      </c>
      <c r="AD75" s="22" t="n">
        <f aca="false">IFERROR(AD74/AD67,0)</f>
        <v>0.317797957381281</v>
      </c>
      <c r="AE75" s="22" t="n">
        <f aca="false">IFERROR(AE74/AE67,0)</f>
        <v>0</v>
      </c>
      <c r="AF75" s="22" t="n">
        <f aca="false">IFERROR(AF74/AF67,0)</f>
        <v>-1.40980644144743</v>
      </c>
      <c r="AG75" s="22" t="n">
        <f aca="false">IFERROR(AG74/AG67,0)</f>
        <v>-0.0509441762717575</v>
      </c>
      <c r="AH75" s="22" t="n">
        <f aca="false">IFERROR(AH74/AH67,0)</f>
        <v>-0.125810670489456</v>
      </c>
    </row>
    <row r="76" customFormat="false" ht="15" hidden="false" customHeight="true" outlineLevel="0" collapsed="false">
      <c r="A76" s="3" t="s">
        <v>151</v>
      </c>
      <c r="B76" s="21" t="n">
        <v>0</v>
      </c>
      <c r="C76" s="21" t="n">
        <v>0</v>
      </c>
      <c r="D76" s="21" t="n">
        <v>0</v>
      </c>
      <c r="E76" s="21" t="n">
        <v>0</v>
      </c>
      <c r="F76" s="21" t="n">
        <v>0</v>
      </c>
      <c r="G76" s="21" t="n">
        <v>0</v>
      </c>
      <c r="H76" s="21" t="n">
        <v>0</v>
      </c>
      <c r="I76" s="21" t="n">
        <v>0</v>
      </c>
      <c r="J76" s="21" t="n">
        <v>0</v>
      </c>
      <c r="K76" s="21" t="n">
        <v>0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1" t="n">
        <v>0</v>
      </c>
      <c r="S76" s="21" t="n">
        <v>0</v>
      </c>
      <c r="T76" s="21" t="n">
        <v>-262.83</v>
      </c>
      <c r="U76" s="21" t="n">
        <v>-2063.24</v>
      </c>
      <c r="V76" s="21" t="n">
        <v>-4017.21</v>
      </c>
      <c r="W76" s="21" t="n">
        <v>-4017.15</v>
      </c>
      <c r="X76" s="21" t="n">
        <v>-4017.17</v>
      </c>
      <c r="Y76" s="21" t="n">
        <v>-4017.17</v>
      </c>
      <c r="Z76" s="21" t="n">
        <v>-4024.55</v>
      </c>
      <c r="AA76" s="21" t="n">
        <v>-4038.3</v>
      </c>
      <c r="AB76" s="21" t="n">
        <v>-4473.74</v>
      </c>
      <c r="AC76" s="21" t="n">
        <v>-4174.47</v>
      </c>
      <c r="AD76" s="21" t="n">
        <v>-4174.48</v>
      </c>
      <c r="AE76" s="21" t="n">
        <f aca="false">SUM(B76:I76)</f>
        <v>0</v>
      </c>
      <c r="AF76" s="21" t="n">
        <f aca="false">SUM(J76:U76)</f>
        <v>-2326.07</v>
      </c>
      <c r="AG76" s="21" t="n">
        <f aca="false">SUM(V76:AD76)</f>
        <v>-36954.24</v>
      </c>
      <c r="AH76" s="21" t="n">
        <f aca="false">SUM(B76:AD76)</f>
        <v>-39280.31</v>
      </c>
    </row>
    <row r="77" customFormat="false" ht="15" hidden="false" customHeight="true" outlineLevel="0" collapsed="false">
      <c r="A77" s="11" t="s">
        <v>152</v>
      </c>
      <c r="B77" s="23" t="n">
        <f aca="false">B74+B76</f>
        <v>0</v>
      </c>
      <c r="C77" s="23" t="n">
        <f aca="false">C74+C76</f>
        <v>0</v>
      </c>
      <c r="D77" s="23" t="n">
        <f aca="false">D74+D76</f>
        <v>0</v>
      </c>
      <c r="E77" s="23" t="n">
        <f aca="false">E74+E76</f>
        <v>0</v>
      </c>
      <c r="F77" s="23" t="n">
        <f aca="false">F74+F76</f>
        <v>0</v>
      </c>
      <c r="G77" s="23" t="n">
        <f aca="false">G74+G76</f>
        <v>0</v>
      </c>
      <c r="H77" s="23" t="n">
        <f aca="false">H74+H76</f>
        <v>0</v>
      </c>
      <c r="I77" s="23" t="n">
        <f aca="false">I74+I76</f>
        <v>0</v>
      </c>
      <c r="J77" s="23" t="n">
        <f aca="false">J74+J76</f>
        <v>0</v>
      </c>
      <c r="K77" s="23" t="n">
        <f aca="false">K74+K76</f>
        <v>-13.54</v>
      </c>
      <c r="L77" s="23" t="n">
        <f aca="false">L74+L76</f>
        <v>0</v>
      </c>
      <c r="M77" s="23" t="n">
        <f aca="false">M74+M76</f>
        <v>0</v>
      </c>
      <c r="N77" s="23" t="n">
        <f aca="false">N74+N76</f>
        <v>0</v>
      </c>
      <c r="O77" s="23" t="n">
        <f aca="false">O74+O76</f>
        <v>0</v>
      </c>
      <c r="P77" s="23" t="n">
        <f aca="false">P74+P76</f>
        <v>0</v>
      </c>
      <c r="Q77" s="23" t="n">
        <f aca="false">Q74+Q76</f>
        <v>-688.73</v>
      </c>
      <c r="R77" s="23" t="n">
        <f aca="false">R74+R76</f>
        <v>0</v>
      </c>
      <c r="S77" s="23" t="n">
        <f aca="false">S74+S76</f>
        <v>-1376.73</v>
      </c>
      <c r="T77" s="23" t="n">
        <f aca="false">T74+T76</f>
        <v>-4719.7</v>
      </c>
      <c r="U77" s="23" t="n">
        <f aca="false">U74+U76</f>
        <v>-4116.94</v>
      </c>
      <c r="V77" s="23" t="n">
        <f aca="false">V74+V76</f>
        <v>-8203.08</v>
      </c>
      <c r="W77" s="23" t="n">
        <f aca="false">W74+W76</f>
        <v>-6610.7</v>
      </c>
      <c r="X77" s="23" t="n">
        <f aca="false">X74+X76</f>
        <v>-7224.45</v>
      </c>
      <c r="Y77" s="23" t="n">
        <f aca="false">Y74+Y76</f>
        <v>-7739.98</v>
      </c>
      <c r="Z77" s="23" t="n">
        <f aca="false">Z74+Z76</f>
        <v>-3819.02</v>
      </c>
      <c r="AA77" s="23" t="n">
        <f aca="false">AA74+AA76</f>
        <v>-7911.31</v>
      </c>
      <c r="AB77" s="23" t="n">
        <f aca="false">AB74+AB76</f>
        <v>-942.260000000001</v>
      </c>
      <c r="AC77" s="23" t="n">
        <f aca="false">AC74+AC76</f>
        <v>839.309999999999</v>
      </c>
      <c r="AD77" s="23" t="n">
        <f aca="false">AD74+AD76</f>
        <v>-666.069999999999</v>
      </c>
      <c r="AE77" s="23" t="n">
        <f aca="false">AE74+AE76</f>
        <v>0</v>
      </c>
      <c r="AF77" s="23" t="n">
        <f aca="false">AF74+AF76</f>
        <v>-10915.64</v>
      </c>
      <c r="AG77" s="23" t="n">
        <f aca="false">AG74+AG76</f>
        <v>-42277.56</v>
      </c>
      <c r="AH77" s="23" t="n">
        <f aca="false">AH74+AH76</f>
        <v>-53193.2</v>
      </c>
    </row>
    <row r="79" customFormat="false" ht="15" hidden="false" customHeight="true" outlineLevel="0" collapsed="false">
      <c r="A79" s="6" t="s">
        <v>117</v>
      </c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</row>
    <row r="80" customFormat="false" ht="15" hidden="false" customHeight="true" outlineLevel="0" collapsed="false">
      <c r="A80" s="3" t="s">
        <v>143</v>
      </c>
      <c r="B80" s="21" t="n">
        <v>0</v>
      </c>
      <c r="C80" s="21" t="n">
        <v>0</v>
      </c>
      <c r="D80" s="21" t="n">
        <v>0</v>
      </c>
      <c r="E80" s="21" t="n">
        <v>0</v>
      </c>
      <c r="F80" s="21" t="n">
        <v>0</v>
      </c>
      <c r="G80" s="21" t="n">
        <v>0</v>
      </c>
      <c r="H80" s="21" t="n">
        <v>0</v>
      </c>
      <c r="I80" s="21" t="n">
        <v>0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12446.77</v>
      </c>
      <c r="O80" s="21" t="n">
        <v>844.52</v>
      </c>
      <c r="P80" s="21" t="n">
        <v>6829.98</v>
      </c>
      <c r="Q80" s="21" t="n">
        <v>4540.06</v>
      </c>
      <c r="R80" s="21" t="n">
        <v>21375.8</v>
      </c>
      <c r="S80" s="21" t="n">
        <v>24237.03</v>
      </c>
      <c r="T80" s="21" t="n">
        <v>2157.45</v>
      </c>
      <c r="U80" s="21" t="n">
        <v>15.9</v>
      </c>
      <c r="V80" s="21" t="n">
        <v>5568.5</v>
      </c>
      <c r="W80" s="21" t="n">
        <v>2497.82</v>
      </c>
      <c r="X80" s="21" t="n">
        <v>2155.07</v>
      </c>
      <c r="Y80" s="21" t="n">
        <v>4376.71</v>
      </c>
      <c r="Z80" s="21" t="n">
        <v>5979.13</v>
      </c>
      <c r="AA80" s="21" t="n">
        <v>341.59</v>
      </c>
      <c r="AB80" s="21" t="n">
        <v>1937.32</v>
      </c>
      <c r="AC80" s="21" t="n">
        <v>9880.01</v>
      </c>
      <c r="AD80" s="21" t="n">
        <v>6702.3</v>
      </c>
      <c r="AE80" s="21" t="n">
        <f aca="false">SUM(B80:I80)</f>
        <v>0</v>
      </c>
      <c r="AF80" s="21" t="n">
        <f aca="false">SUM(J80:U80)</f>
        <v>72447.51</v>
      </c>
      <c r="AG80" s="21" t="n">
        <f aca="false">SUM(V80:AD80)</f>
        <v>39438.45</v>
      </c>
      <c r="AH80" s="21" t="n">
        <f aca="false">SUM(B80:AD80)</f>
        <v>111885.96</v>
      </c>
    </row>
    <row r="81" customFormat="false" ht="15" hidden="false" customHeight="true" outlineLevel="0" collapsed="false">
      <c r="A81" s="3" t="s">
        <v>144</v>
      </c>
      <c r="B81" s="21" t="n">
        <v>0</v>
      </c>
      <c r="C81" s="21" t="n">
        <v>0</v>
      </c>
      <c r="D81" s="21" t="n">
        <v>0</v>
      </c>
      <c r="E81" s="21" t="n">
        <v>0</v>
      </c>
      <c r="F81" s="21" t="n">
        <v>0</v>
      </c>
      <c r="G81" s="21" t="n">
        <v>0</v>
      </c>
      <c r="H81" s="21" t="n">
        <v>0</v>
      </c>
      <c r="I81" s="21" t="n">
        <v>0</v>
      </c>
      <c r="J81" s="21" t="n">
        <v>0</v>
      </c>
      <c r="K81" s="21" t="n">
        <v>0</v>
      </c>
      <c r="L81" s="21" t="n">
        <v>0</v>
      </c>
      <c r="M81" s="21" t="n">
        <v>0</v>
      </c>
      <c r="N81" s="21" t="n">
        <v>-1363.25</v>
      </c>
      <c r="O81" s="21" t="n">
        <v>-50.25</v>
      </c>
      <c r="P81" s="21" t="n">
        <v>-52.2</v>
      </c>
      <c r="Q81" s="21" t="n">
        <v>-74.86</v>
      </c>
      <c r="R81" s="21" t="n">
        <v>-287.11</v>
      </c>
      <c r="S81" s="21" t="n">
        <v>-107.73</v>
      </c>
      <c r="T81" s="21" t="n">
        <v>-1.66</v>
      </c>
      <c r="U81" s="21" t="n">
        <v>-5.74</v>
      </c>
      <c r="V81" s="21" t="n">
        <v>-25.23</v>
      </c>
      <c r="W81" s="21" t="n">
        <v>0</v>
      </c>
      <c r="X81" s="21" t="n">
        <v>-1098.2</v>
      </c>
      <c r="Y81" s="21" t="n">
        <v>-1491.24</v>
      </c>
      <c r="Z81" s="21" t="n">
        <v>-1766.84</v>
      </c>
      <c r="AA81" s="21" t="n">
        <v>-0.65</v>
      </c>
      <c r="AB81" s="21" t="n">
        <v>-0.42</v>
      </c>
      <c r="AC81" s="21" t="n">
        <v>-103.45</v>
      </c>
      <c r="AD81" s="21" t="n">
        <v>-8.13</v>
      </c>
      <c r="AE81" s="21" t="n">
        <f aca="false">SUM(B81:I81)</f>
        <v>0</v>
      </c>
      <c r="AF81" s="21" t="n">
        <f aca="false">SUM(J81:U81)</f>
        <v>-1942.8</v>
      </c>
      <c r="AG81" s="21" t="n">
        <f aca="false">SUM(V81:AD81)</f>
        <v>-4494.16</v>
      </c>
      <c r="AH81" s="21" t="n">
        <f aca="false">SUM(B81:AD81)</f>
        <v>-6436.96</v>
      </c>
    </row>
    <row r="82" customFormat="false" ht="15" hidden="false" customHeight="true" outlineLevel="0" collapsed="false">
      <c r="A82" s="11" t="s">
        <v>110</v>
      </c>
      <c r="B82" s="23" t="n">
        <f aca="false">B80+B81</f>
        <v>0</v>
      </c>
      <c r="C82" s="23" t="n">
        <f aca="false">C80+C81</f>
        <v>0</v>
      </c>
      <c r="D82" s="23" t="n">
        <f aca="false">D80+D81</f>
        <v>0</v>
      </c>
      <c r="E82" s="23" t="n">
        <f aca="false">E80+E81</f>
        <v>0</v>
      </c>
      <c r="F82" s="23" t="n">
        <f aca="false">F80+F81</f>
        <v>0</v>
      </c>
      <c r="G82" s="23" t="n">
        <f aca="false">G80+G81</f>
        <v>0</v>
      </c>
      <c r="H82" s="23" t="n">
        <f aca="false">H80+H81</f>
        <v>0</v>
      </c>
      <c r="I82" s="23" t="n">
        <f aca="false">I80+I81</f>
        <v>0</v>
      </c>
      <c r="J82" s="23" t="n">
        <f aca="false">J80+J81</f>
        <v>0</v>
      </c>
      <c r="K82" s="23" t="n">
        <f aca="false">K80+K81</f>
        <v>0</v>
      </c>
      <c r="L82" s="23" t="n">
        <f aca="false">L80+L81</f>
        <v>0</v>
      </c>
      <c r="M82" s="23" t="n">
        <f aca="false">M80+M81</f>
        <v>0</v>
      </c>
      <c r="N82" s="23" t="n">
        <f aca="false">N80+N81</f>
        <v>11083.52</v>
      </c>
      <c r="O82" s="23" t="n">
        <f aca="false">O80+O81</f>
        <v>794.27</v>
      </c>
      <c r="P82" s="23" t="n">
        <f aca="false">P80+P81</f>
        <v>6777.78</v>
      </c>
      <c r="Q82" s="23" t="n">
        <f aca="false">Q80+Q81</f>
        <v>4465.2</v>
      </c>
      <c r="R82" s="23" t="n">
        <f aca="false">R80+R81</f>
        <v>21088.69</v>
      </c>
      <c r="S82" s="23" t="n">
        <f aca="false">S80+S81</f>
        <v>24129.3</v>
      </c>
      <c r="T82" s="23" t="n">
        <f aca="false">T80+T81</f>
        <v>2155.79</v>
      </c>
      <c r="U82" s="23" t="n">
        <f aca="false">U80+U81</f>
        <v>10.16</v>
      </c>
      <c r="V82" s="23" t="n">
        <f aca="false">V80+V81</f>
        <v>5543.27</v>
      </c>
      <c r="W82" s="23" t="n">
        <f aca="false">W80+W81</f>
        <v>2497.82</v>
      </c>
      <c r="X82" s="23" t="n">
        <f aca="false">X80+X81</f>
        <v>1056.87</v>
      </c>
      <c r="Y82" s="23" t="n">
        <f aca="false">Y80+Y81</f>
        <v>2885.47</v>
      </c>
      <c r="Z82" s="23" t="n">
        <f aca="false">Z80+Z81</f>
        <v>4212.29</v>
      </c>
      <c r="AA82" s="23" t="n">
        <f aca="false">AA80+AA81</f>
        <v>340.94</v>
      </c>
      <c r="AB82" s="23" t="n">
        <f aca="false">AB80+AB81</f>
        <v>1936.9</v>
      </c>
      <c r="AC82" s="23" t="n">
        <f aca="false">AC80+AC81</f>
        <v>9776.56</v>
      </c>
      <c r="AD82" s="23" t="n">
        <f aca="false">AD80+AD81</f>
        <v>6694.17</v>
      </c>
      <c r="AE82" s="23" t="n">
        <f aca="false">AE80+AE81</f>
        <v>0</v>
      </c>
      <c r="AF82" s="23" t="n">
        <f aca="false">AF80+AF81</f>
        <v>70504.71</v>
      </c>
      <c r="AG82" s="23" t="n">
        <f aca="false">AG80+AG81</f>
        <v>34944.29</v>
      </c>
      <c r="AH82" s="23" t="n">
        <f aca="false">AH80+AH81</f>
        <v>105449</v>
      </c>
    </row>
    <row r="83" customFormat="false" ht="15" hidden="false" customHeight="true" outlineLevel="0" collapsed="false">
      <c r="A83" s="3" t="s">
        <v>145</v>
      </c>
      <c r="B83" s="21" t="n">
        <v>0</v>
      </c>
      <c r="C83" s="21" t="n">
        <v>0</v>
      </c>
      <c r="D83" s="21" t="n">
        <v>0</v>
      </c>
      <c r="E83" s="21" t="n">
        <v>0</v>
      </c>
      <c r="F83" s="21" t="n">
        <v>0</v>
      </c>
      <c r="G83" s="21" t="n">
        <v>0</v>
      </c>
      <c r="H83" s="21" t="n">
        <v>0</v>
      </c>
      <c r="I83" s="21" t="n">
        <v>0</v>
      </c>
      <c r="J83" s="21" t="n">
        <v>0</v>
      </c>
      <c r="K83" s="21" t="n">
        <v>0</v>
      </c>
      <c r="L83" s="21" t="n">
        <v>0</v>
      </c>
      <c r="M83" s="21" t="n">
        <v>0</v>
      </c>
      <c r="N83" s="21" t="n">
        <v>-3867.65</v>
      </c>
      <c r="O83" s="21" t="n">
        <v>-175.82</v>
      </c>
      <c r="P83" s="21" t="n">
        <v>-2059.11</v>
      </c>
      <c r="Q83" s="21" t="n">
        <v>-1863.06</v>
      </c>
      <c r="R83" s="21" t="n">
        <v>-8547.83</v>
      </c>
      <c r="S83" s="21" t="n">
        <v>-9515.01</v>
      </c>
      <c r="T83" s="21" t="n">
        <v>-487.8</v>
      </c>
      <c r="U83" s="21" t="n">
        <v>-25.21</v>
      </c>
      <c r="V83" s="21" t="n">
        <v>-1255.34</v>
      </c>
      <c r="W83" s="21" t="n">
        <v>-487.36</v>
      </c>
      <c r="X83" s="21" t="n">
        <v>-228.29</v>
      </c>
      <c r="Y83" s="21" t="n">
        <v>-1146.15</v>
      </c>
      <c r="Z83" s="21" t="n">
        <v>-1547.17</v>
      </c>
      <c r="AA83" s="21" t="n">
        <v>-192.64</v>
      </c>
      <c r="AB83" s="21" t="n">
        <v>-292.52</v>
      </c>
      <c r="AC83" s="21" t="n">
        <v>-1712.89</v>
      </c>
      <c r="AD83" s="21" t="n">
        <v>-894.96</v>
      </c>
      <c r="AE83" s="21" t="n">
        <f aca="false">SUM(B83:I83)</f>
        <v>0</v>
      </c>
      <c r="AF83" s="21" t="n">
        <f aca="false">SUM(J83:U83)</f>
        <v>-26541.49</v>
      </c>
      <c r="AG83" s="21" t="n">
        <f aca="false">SUM(V83:AD83)</f>
        <v>-7757.32</v>
      </c>
      <c r="AH83" s="21" t="n">
        <f aca="false">SUM(B83:AD83)</f>
        <v>-34298.81</v>
      </c>
    </row>
    <row r="84" customFormat="false" ht="15" hidden="false" customHeight="true" outlineLevel="0" collapsed="false">
      <c r="A84" s="11" t="s">
        <v>146</v>
      </c>
      <c r="B84" s="23" t="n">
        <f aca="false">B82+B83</f>
        <v>0</v>
      </c>
      <c r="C84" s="23" t="n">
        <f aca="false">C82+C83</f>
        <v>0</v>
      </c>
      <c r="D84" s="23" t="n">
        <f aca="false">D82+D83</f>
        <v>0</v>
      </c>
      <c r="E84" s="23" t="n">
        <f aca="false">E82+E83</f>
        <v>0</v>
      </c>
      <c r="F84" s="23" t="n">
        <f aca="false">F82+F83</f>
        <v>0</v>
      </c>
      <c r="G84" s="23" t="n">
        <f aca="false">G82+G83</f>
        <v>0</v>
      </c>
      <c r="H84" s="23" t="n">
        <f aca="false">H82+H83</f>
        <v>0</v>
      </c>
      <c r="I84" s="23" t="n">
        <f aca="false">I82+I83</f>
        <v>0</v>
      </c>
      <c r="J84" s="23" t="n">
        <f aca="false">J82+J83</f>
        <v>0</v>
      </c>
      <c r="K84" s="23" t="n">
        <f aca="false">K82+K83</f>
        <v>0</v>
      </c>
      <c r="L84" s="23" t="n">
        <f aca="false">L82+L83</f>
        <v>0</v>
      </c>
      <c r="M84" s="23" t="n">
        <f aca="false">M82+M83</f>
        <v>0</v>
      </c>
      <c r="N84" s="23" t="n">
        <f aca="false">N82+N83</f>
        <v>7215.87</v>
      </c>
      <c r="O84" s="23" t="n">
        <f aca="false">O82+O83</f>
        <v>618.45</v>
      </c>
      <c r="P84" s="23" t="n">
        <f aca="false">P82+P83</f>
        <v>4718.67</v>
      </c>
      <c r="Q84" s="23" t="n">
        <f aca="false">Q82+Q83</f>
        <v>2602.14</v>
      </c>
      <c r="R84" s="23" t="n">
        <f aca="false">R82+R83</f>
        <v>12540.86</v>
      </c>
      <c r="S84" s="23" t="n">
        <f aca="false">S82+S83</f>
        <v>14614.29</v>
      </c>
      <c r="T84" s="23" t="n">
        <f aca="false">T82+T83</f>
        <v>1667.99</v>
      </c>
      <c r="U84" s="23" t="n">
        <f aca="false">U82+U83</f>
        <v>-15.05</v>
      </c>
      <c r="V84" s="23" t="n">
        <f aca="false">V82+V83</f>
        <v>4287.93</v>
      </c>
      <c r="W84" s="23" t="n">
        <f aca="false">W82+W83</f>
        <v>2010.46</v>
      </c>
      <c r="X84" s="23" t="n">
        <f aca="false">X82+X83</f>
        <v>828.58</v>
      </c>
      <c r="Y84" s="23" t="n">
        <f aca="false">Y82+Y83</f>
        <v>1739.32</v>
      </c>
      <c r="Z84" s="23" t="n">
        <f aca="false">Z82+Z83</f>
        <v>2665.12</v>
      </c>
      <c r="AA84" s="23" t="n">
        <f aca="false">AA82+AA83</f>
        <v>148.3</v>
      </c>
      <c r="AB84" s="23" t="n">
        <f aca="false">AB82+AB83</f>
        <v>1644.38</v>
      </c>
      <c r="AC84" s="23" t="n">
        <f aca="false">AC82+AC83</f>
        <v>8063.67</v>
      </c>
      <c r="AD84" s="23" t="n">
        <f aca="false">AD82+AD83</f>
        <v>5799.21</v>
      </c>
      <c r="AE84" s="23" t="n">
        <f aca="false">AE82+AE83</f>
        <v>0</v>
      </c>
      <c r="AF84" s="23" t="n">
        <f aca="false">AF82+AF83</f>
        <v>43963.22</v>
      </c>
      <c r="AG84" s="23" t="n">
        <f aca="false">AG82+AG83</f>
        <v>27186.97</v>
      </c>
      <c r="AH84" s="23" t="n">
        <f aca="false">AH82+AH83</f>
        <v>71150.19</v>
      </c>
    </row>
    <row r="85" customFormat="false" ht="15" hidden="false" customHeight="true" outlineLevel="0" collapsed="false">
      <c r="A85" s="3" t="s">
        <v>23</v>
      </c>
      <c r="B85" s="22" t="n">
        <f aca="false">IFERROR(B84/B82,0)</f>
        <v>0</v>
      </c>
      <c r="C85" s="22" t="n">
        <f aca="false">IFERROR(C84/C82,0)</f>
        <v>0</v>
      </c>
      <c r="D85" s="22" t="n">
        <f aca="false">IFERROR(D84/D82,0)</f>
        <v>0</v>
      </c>
      <c r="E85" s="22" t="n">
        <f aca="false">IFERROR(E84/E82,0)</f>
        <v>0</v>
      </c>
      <c r="F85" s="22" t="n">
        <f aca="false">IFERROR(F84/F82,0)</f>
        <v>0</v>
      </c>
      <c r="G85" s="22" t="n">
        <f aca="false">IFERROR(G84/G82,0)</f>
        <v>0</v>
      </c>
      <c r="H85" s="22" t="n">
        <f aca="false">IFERROR(H84/H82,0)</f>
        <v>0</v>
      </c>
      <c r="I85" s="22" t="n">
        <f aca="false">IFERROR(I84/I82,0)</f>
        <v>0</v>
      </c>
      <c r="J85" s="22" t="n">
        <f aca="false">IFERROR(J84/J82,0)</f>
        <v>0</v>
      </c>
      <c r="K85" s="22" t="n">
        <f aca="false">IFERROR(K84/K82,0)</f>
        <v>0</v>
      </c>
      <c r="L85" s="22" t="n">
        <f aca="false">IFERROR(L84/L82,0)</f>
        <v>0</v>
      </c>
      <c r="M85" s="22" t="n">
        <f aca="false">IFERROR(M84/M82,0)</f>
        <v>0</v>
      </c>
      <c r="N85" s="22" t="n">
        <f aca="false">IFERROR(N84/N82,0)</f>
        <v>0.651044974881626</v>
      </c>
      <c r="O85" s="22" t="n">
        <f aca="false">IFERROR(O84/O82,0)</f>
        <v>0.778639505457842</v>
      </c>
      <c r="P85" s="22" t="n">
        <f aca="false">IFERROR(P84/P82,0)</f>
        <v>0.696196984853448</v>
      </c>
      <c r="Q85" s="22" t="n">
        <f aca="false">IFERROR(Q84/Q82,0)</f>
        <v>0.582760010749799</v>
      </c>
      <c r="R85" s="22" t="n">
        <f aca="false">IFERROR(R84/R82,0)</f>
        <v>0.59467231013401</v>
      </c>
      <c r="S85" s="22" t="n">
        <f aca="false">IFERROR(S84/S82,0)</f>
        <v>0.605665725901705</v>
      </c>
      <c r="T85" s="22" t="n">
        <f aca="false">IFERROR(T84/T82,0)</f>
        <v>0.773725641180263</v>
      </c>
      <c r="U85" s="22" t="n">
        <f aca="false">IFERROR(U84/U82,0)</f>
        <v>-1.48129921259843</v>
      </c>
      <c r="V85" s="22" t="n">
        <f aca="false">IFERROR(V84/V82,0)</f>
        <v>0.773538001937485</v>
      </c>
      <c r="W85" s="22" t="n">
        <f aca="false">IFERROR(W84/W82,0)</f>
        <v>0.80488586047033</v>
      </c>
      <c r="X85" s="22" t="n">
        <f aca="false">IFERROR(X84/X82,0)</f>
        <v>0.783994247163795</v>
      </c>
      <c r="Y85" s="22" t="n">
        <f aca="false">IFERROR(Y84/Y82,0)</f>
        <v>0.602785681362135</v>
      </c>
      <c r="Z85" s="22" t="n">
        <f aca="false">IFERROR(Z84/Z82,0)</f>
        <v>0.632700977378101</v>
      </c>
      <c r="AA85" s="22" t="n">
        <f aca="false">IFERROR(AA84/AA82,0)</f>
        <v>0.434973895700123</v>
      </c>
      <c r="AB85" s="22" t="n">
        <f aca="false">IFERROR(AB84/AB82,0)</f>
        <v>0.848975166503175</v>
      </c>
      <c r="AC85" s="22" t="n">
        <f aca="false">IFERROR(AC84/AC82,0)</f>
        <v>0.824796247350806</v>
      </c>
      <c r="AD85" s="22" t="n">
        <f aca="false">IFERROR(AD84/AD82,0)</f>
        <v>0.86630754820986</v>
      </c>
      <c r="AE85" s="22" t="n">
        <f aca="false">IFERROR(AE84/AE82,0)</f>
        <v>0</v>
      </c>
      <c r="AF85" s="22" t="n">
        <f aca="false">IFERROR(AF84/AF82,0)</f>
        <v>0.623550114595181</v>
      </c>
      <c r="AG85" s="22" t="n">
        <f aca="false">IFERROR(AG84/AG82,0)</f>
        <v>0.778008939371783</v>
      </c>
      <c r="AH85" s="22" t="n">
        <f aca="false">IFERROR(AH84/AH82,0)</f>
        <v>0.674735559369933</v>
      </c>
    </row>
    <row r="86" customFormat="false" ht="15" hidden="false" customHeight="true" outlineLevel="0" collapsed="false">
      <c r="A86" s="3" t="s">
        <v>147</v>
      </c>
      <c r="B86" s="21" t="n">
        <v>0</v>
      </c>
      <c r="C86" s="21" t="n">
        <v>0</v>
      </c>
      <c r="D86" s="21" t="n">
        <v>0</v>
      </c>
      <c r="E86" s="21" t="n">
        <v>0</v>
      </c>
      <c r="F86" s="21" t="n">
        <v>0</v>
      </c>
      <c r="G86" s="21" t="n">
        <v>0</v>
      </c>
      <c r="H86" s="21" t="n">
        <v>0</v>
      </c>
      <c r="I86" s="21" t="n">
        <v>0</v>
      </c>
      <c r="J86" s="21" t="n">
        <v>0</v>
      </c>
      <c r="K86" s="21" t="n">
        <v>0</v>
      </c>
      <c r="L86" s="21" t="n">
        <v>0</v>
      </c>
      <c r="M86" s="21" t="n">
        <v>0</v>
      </c>
      <c r="N86" s="21" t="n">
        <v>0</v>
      </c>
      <c r="O86" s="21" t="n">
        <v>-118.8</v>
      </c>
      <c r="P86" s="21" t="n">
        <v>-591</v>
      </c>
      <c r="Q86" s="21" t="n">
        <v>-1513</v>
      </c>
      <c r="R86" s="21" t="n">
        <v>-958.97</v>
      </c>
      <c r="S86" s="21" t="n">
        <v>-1279.8</v>
      </c>
      <c r="T86" s="21" t="n">
        <v>-133.28</v>
      </c>
      <c r="U86" s="21" t="n">
        <v>-17.69</v>
      </c>
      <c r="V86" s="21" t="n">
        <v>-125.96</v>
      </c>
      <c r="W86" s="21" t="n">
        <v>-307.35</v>
      </c>
      <c r="X86" s="21" t="n">
        <v>-807.64</v>
      </c>
      <c r="Y86" s="21" t="n">
        <v>-618.03</v>
      </c>
      <c r="Z86" s="21" t="n">
        <v>-670.37</v>
      </c>
      <c r="AA86" s="21" t="n">
        <v>-635.91</v>
      </c>
      <c r="AB86" s="21" t="n">
        <v>-578.45</v>
      </c>
      <c r="AC86" s="21" t="n">
        <v>-801.54</v>
      </c>
      <c r="AD86" s="21" t="n">
        <v>-251.3</v>
      </c>
      <c r="AE86" s="21" t="n">
        <f aca="false">SUM(B86:I86)</f>
        <v>0</v>
      </c>
      <c r="AF86" s="21" t="n">
        <f aca="false">SUM(J86:U86)</f>
        <v>-4612.54</v>
      </c>
      <c r="AG86" s="21" t="n">
        <f aca="false">SUM(V86:AD86)</f>
        <v>-4796.55</v>
      </c>
      <c r="AH86" s="21" t="n">
        <f aca="false">SUM(B86:AD86)</f>
        <v>-9409.09</v>
      </c>
    </row>
    <row r="87" customFormat="false" ht="15" hidden="false" customHeight="true" outlineLevel="0" collapsed="false">
      <c r="A87" s="3" t="s">
        <v>148</v>
      </c>
      <c r="B87" s="21" t="n">
        <v>0</v>
      </c>
      <c r="C87" s="21" t="n">
        <v>0</v>
      </c>
      <c r="D87" s="21" t="n">
        <v>0</v>
      </c>
      <c r="E87" s="21" t="n">
        <v>0</v>
      </c>
      <c r="F87" s="21" t="n">
        <v>0</v>
      </c>
      <c r="G87" s="21" t="n">
        <v>0</v>
      </c>
      <c r="H87" s="21" t="n">
        <v>0</v>
      </c>
      <c r="I87" s="21" t="n">
        <v>0</v>
      </c>
      <c r="J87" s="21" t="n">
        <v>0</v>
      </c>
      <c r="K87" s="21" t="n">
        <v>0</v>
      </c>
      <c r="L87" s="21" t="n">
        <v>0</v>
      </c>
      <c r="M87" s="21" t="n">
        <v>0</v>
      </c>
      <c r="N87" s="21" t="n">
        <v>0</v>
      </c>
      <c r="O87" s="21" t="n">
        <v>0</v>
      </c>
      <c r="P87" s="21" t="n">
        <v>0</v>
      </c>
      <c r="Q87" s="21" t="n">
        <v>0</v>
      </c>
      <c r="R87" s="21" t="n">
        <v>0</v>
      </c>
      <c r="S87" s="21" t="n">
        <v>0</v>
      </c>
      <c r="T87" s="21" t="n">
        <v>0</v>
      </c>
      <c r="U87" s="21" t="n">
        <v>0</v>
      </c>
      <c r="V87" s="21" t="n">
        <v>0</v>
      </c>
      <c r="W87" s="21" t="n">
        <v>0</v>
      </c>
      <c r="X87" s="21" t="n">
        <v>0</v>
      </c>
      <c r="Y87" s="21" t="n">
        <v>0</v>
      </c>
      <c r="Z87" s="21" t="n">
        <v>0</v>
      </c>
      <c r="AA87" s="21" t="n">
        <v>0</v>
      </c>
      <c r="AB87" s="21" t="n">
        <v>0</v>
      </c>
      <c r="AC87" s="21" t="n">
        <v>0</v>
      </c>
      <c r="AD87" s="21" t="n">
        <v>0</v>
      </c>
      <c r="AE87" s="21" t="n">
        <f aca="false">SUM(B87:I87)</f>
        <v>0</v>
      </c>
      <c r="AF87" s="21" t="n">
        <f aca="false">SUM(J87:U87)</f>
        <v>0</v>
      </c>
      <c r="AG87" s="21" t="n">
        <f aca="false">SUM(V87:AD87)</f>
        <v>0</v>
      </c>
      <c r="AH87" s="21" t="n">
        <f aca="false">SUM(B87:AD87)</f>
        <v>0</v>
      </c>
    </row>
    <row r="88" customFormat="false" ht="15" hidden="false" customHeight="true" outlineLevel="0" collapsed="false">
      <c r="A88" s="3" t="s">
        <v>149</v>
      </c>
      <c r="B88" s="21" t="n">
        <v>0</v>
      </c>
      <c r="C88" s="21" t="n">
        <v>0</v>
      </c>
      <c r="D88" s="21" t="n">
        <v>0</v>
      </c>
      <c r="E88" s="21" t="n">
        <v>0</v>
      </c>
      <c r="F88" s="21" t="n">
        <v>0</v>
      </c>
      <c r="G88" s="21" t="n">
        <v>0</v>
      </c>
      <c r="H88" s="21" t="n">
        <v>0</v>
      </c>
      <c r="I88" s="21" t="n">
        <v>0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-412.91</v>
      </c>
      <c r="O88" s="21" t="n">
        <v>-110</v>
      </c>
      <c r="P88" s="21" t="n">
        <v>-328.76</v>
      </c>
      <c r="Q88" s="21" t="n">
        <v>-219.58</v>
      </c>
      <c r="R88" s="21" t="n">
        <v>-700</v>
      </c>
      <c r="S88" s="21" t="n">
        <v>-1148.99</v>
      </c>
      <c r="T88" s="21" t="n">
        <v>-164.44</v>
      </c>
      <c r="U88" s="21" t="n">
        <v>-354.46</v>
      </c>
      <c r="V88" s="21" t="n">
        <v>-232.68</v>
      </c>
      <c r="W88" s="21" t="n">
        <v>-216.82</v>
      </c>
      <c r="X88" s="21" t="n">
        <v>-0.47</v>
      </c>
      <c r="Y88" s="21" t="n">
        <v>-443.68</v>
      </c>
      <c r="Z88" s="21" t="n">
        <v>-301.29</v>
      </c>
      <c r="AA88" s="21" t="n">
        <v>-35.7</v>
      </c>
      <c r="AB88" s="21" t="n">
        <v>-110</v>
      </c>
      <c r="AC88" s="21" t="n">
        <v>-452.44</v>
      </c>
      <c r="AD88" s="21" t="n">
        <v>-594.56</v>
      </c>
      <c r="AE88" s="21" t="n">
        <f aca="false">SUM(B88:I88)</f>
        <v>0</v>
      </c>
      <c r="AF88" s="21" t="n">
        <f aca="false">SUM(J88:U88)</f>
        <v>-3439.14</v>
      </c>
      <c r="AG88" s="21" t="n">
        <f aca="false">SUM(V88:AD88)</f>
        <v>-2387.64</v>
      </c>
      <c r="AH88" s="21" t="n">
        <f aca="false">SUM(B88:AD88)</f>
        <v>-5826.78</v>
      </c>
    </row>
    <row r="89" customFormat="false" ht="15" hidden="false" customHeight="true" outlineLevel="0" collapsed="false">
      <c r="A89" s="26" t="s">
        <v>111</v>
      </c>
      <c r="B89" s="27" t="n">
        <f aca="false">B84+B86+B87+B88</f>
        <v>0</v>
      </c>
      <c r="C89" s="27" t="n">
        <f aca="false">C84+C86+C87+C88</f>
        <v>0</v>
      </c>
      <c r="D89" s="27" t="n">
        <f aca="false">D84+D86+D87+D88</f>
        <v>0</v>
      </c>
      <c r="E89" s="27" t="n">
        <f aca="false">E84+E86+E87+E88</f>
        <v>0</v>
      </c>
      <c r="F89" s="27" t="n">
        <f aca="false">F84+F86+F87+F88</f>
        <v>0</v>
      </c>
      <c r="G89" s="27" t="n">
        <f aca="false">G84+G86+G87+G88</f>
        <v>0</v>
      </c>
      <c r="H89" s="27" t="n">
        <f aca="false">H84+H86+H87+H88</f>
        <v>0</v>
      </c>
      <c r="I89" s="27" t="n">
        <f aca="false">I84+I86+I87+I88</f>
        <v>0</v>
      </c>
      <c r="J89" s="27" t="n">
        <f aca="false">J84+J86+J87+J88</f>
        <v>0</v>
      </c>
      <c r="K89" s="27" t="n">
        <f aca="false">K84+K86+K87+K88</f>
        <v>0</v>
      </c>
      <c r="L89" s="27" t="n">
        <f aca="false">L84+L86+L87+L88</f>
        <v>0</v>
      </c>
      <c r="M89" s="27" t="n">
        <f aca="false">M84+M86+M87+M88</f>
        <v>0</v>
      </c>
      <c r="N89" s="27" t="n">
        <f aca="false">N84+N86+N87+N88</f>
        <v>6802.96</v>
      </c>
      <c r="O89" s="27" t="n">
        <f aca="false">O84+O86+O87+O88</f>
        <v>389.65</v>
      </c>
      <c r="P89" s="27" t="n">
        <f aca="false">P84+P86+P87+P88</f>
        <v>3798.91</v>
      </c>
      <c r="Q89" s="27" t="n">
        <f aca="false">Q84+Q86+Q87+Q88</f>
        <v>869.560000000001</v>
      </c>
      <c r="R89" s="27" t="n">
        <f aca="false">R84+R86+R87+R88</f>
        <v>10881.89</v>
      </c>
      <c r="S89" s="27" t="n">
        <f aca="false">S84+S86+S87+S88</f>
        <v>12185.5</v>
      </c>
      <c r="T89" s="27" t="n">
        <f aca="false">T84+T86+T87+T88</f>
        <v>1370.27</v>
      </c>
      <c r="U89" s="27" t="n">
        <f aca="false">U84+U86+U87+U88</f>
        <v>-387.2</v>
      </c>
      <c r="V89" s="27" t="n">
        <f aca="false">V84+V86+V87+V88</f>
        <v>3929.29</v>
      </c>
      <c r="W89" s="27" t="n">
        <f aca="false">W84+W86+W87+W88</f>
        <v>1486.29</v>
      </c>
      <c r="X89" s="27" t="n">
        <f aca="false">X84+X86+X87+X88</f>
        <v>20.4700000000002</v>
      </c>
      <c r="Y89" s="27" t="n">
        <f aca="false">Y84+Y86+Y87+Y88</f>
        <v>677.61</v>
      </c>
      <c r="Z89" s="27" t="n">
        <f aca="false">Z84+Z86+Z87+Z88</f>
        <v>1693.46</v>
      </c>
      <c r="AA89" s="27" t="n">
        <f aca="false">AA84+AA86+AA87+AA88</f>
        <v>-523.31</v>
      </c>
      <c r="AB89" s="27" t="n">
        <f aca="false">AB84+AB86+AB87+AB88</f>
        <v>955.93</v>
      </c>
      <c r="AC89" s="27" t="n">
        <f aca="false">AC84+AC86+AC87+AC88</f>
        <v>6809.69</v>
      </c>
      <c r="AD89" s="27" t="n">
        <f aca="false">AD84+AD86+AD87+AD88</f>
        <v>4953.35</v>
      </c>
      <c r="AE89" s="27" t="n">
        <f aca="false">AE84+AE86+AE87+AE88</f>
        <v>0</v>
      </c>
      <c r="AF89" s="27" t="n">
        <f aca="false">AF84+AF86+AF87+AF88</f>
        <v>35911.54</v>
      </c>
      <c r="AG89" s="27" t="n">
        <f aca="false">AG84+AG86+AG87+AG88</f>
        <v>20002.78</v>
      </c>
      <c r="AH89" s="27" t="n">
        <f aca="false">AH84+AH86+AH87+AH88</f>
        <v>55914.32</v>
      </c>
    </row>
    <row r="90" customFormat="false" ht="15" hidden="false" customHeight="true" outlineLevel="0" collapsed="false">
      <c r="A90" s="3" t="s">
        <v>150</v>
      </c>
      <c r="B90" s="22" t="n">
        <f aca="false">IFERROR(B89/B82,0)</f>
        <v>0</v>
      </c>
      <c r="C90" s="22" t="n">
        <f aca="false">IFERROR(C89/C82,0)</f>
        <v>0</v>
      </c>
      <c r="D90" s="22" t="n">
        <f aca="false">IFERROR(D89/D82,0)</f>
        <v>0</v>
      </c>
      <c r="E90" s="22" t="n">
        <f aca="false">IFERROR(E89/E82,0)</f>
        <v>0</v>
      </c>
      <c r="F90" s="22" t="n">
        <f aca="false">IFERROR(F89/F82,0)</f>
        <v>0</v>
      </c>
      <c r="G90" s="22" t="n">
        <f aca="false">IFERROR(G89/G82,0)</f>
        <v>0</v>
      </c>
      <c r="H90" s="22" t="n">
        <f aca="false">IFERROR(H89/H82,0)</f>
        <v>0</v>
      </c>
      <c r="I90" s="22" t="n">
        <f aca="false">IFERROR(I89/I82,0)</f>
        <v>0</v>
      </c>
      <c r="J90" s="22" t="n">
        <f aca="false">IFERROR(J89/J82,0)</f>
        <v>0</v>
      </c>
      <c r="K90" s="22" t="n">
        <f aca="false">IFERROR(K89/K82,0)</f>
        <v>0</v>
      </c>
      <c r="L90" s="22" t="n">
        <f aca="false">IFERROR(L89/L82,0)</f>
        <v>0</v>
      </c>
      <c r="M90" s="22" t="n">
        <f aca="false">IFERROR(M89/M82,0)</f>
        <v>0</v>
      </c>
      <c r="N90" s="22" t="n">
        <f aca="false">IFERROR(N89/N82,0)</f>
        <v>0.613790564730338</v>
      </c>
      <c r="O90" s="22" t="n">
        <f aca="false">IFERROR(O89/O82,0)</f>
        <v>0.490576252407871</v>
      </c>
      <c r="P90" s="22" t="n">
        <f aca="false">IFERROR(P89/P82,0)</f>
        <v>0.560494734264022</v>
      </c>
      <c r="Q90" s="22" t="n">
        <f aca="false">IFERROR(Q89/Q82,0)</f>
        <v>0.194741556929141</v>
      </c>
      <c r="R90" s="22" t="n">
        <f aca="false">IFERROR(R89/R82,0)</f>
        <v>0.516005972869818</v>
      </c>
      <c r="S90" s="22" t="n">
        <f aca="false">IFERROR(S89/S82,0)</f>
        <v>0.505008433729947</v>
      </c>
      <c r="T90" s="22" t="n">
        <f aca="false">IFERROR(T89/T82,0)</f>
        <v>0.635623135834195</v>
      </c>
      <c r="U90" s="22" t="n">
        <f aca="false">IFERROR(U89/U82,0)</f>
        <v>-38.1102362204724</v>
      </c>
      <c r="V90" s="22" t="n">
        <f aca="false">IFERROR(V89/V82,0)</f>
        <v>0.708839728174886</v>
      </c>
      <c r="W90" s="22" t="n">
        <f aca="false">IFERROR(W89/W82,0)</f>
        <v>0.595034870406995</v>
      </c>
      <c r="X90" s="22" t="n">
        <f aca="false">IFERROR(X89/X82,0)</f>
        <v>0.0193685126836793</v>
      </c>
      <c r="Y90" s="22" t="n">
        <f aca="false">IFERROR(Y89/Y82,0)</f>
        <v>0.234835226150333</v>
      </c>
      <c r="Z90" s="22" t="n">
        <f aca="false">IFERROR(Z89/Z82,0)</f>
        <v>0.402028350374737</v>
      </c>
      <c r="AA90" s="22" t="n">
        <f aca="false">IFERROR(AA89/AA82,0)</f>
        <v>-1.53490350208248</v>
      </c>
      <c r="AB90" s="22" t="n">
        <f aca="false">IFERROR(AB89/AB82,0)</f>
        <v>0.493536062780732</v>
      </c>
      <c r="AC90" s="22" t="n">
        <f aca="false">IFERROR(AC89/AC82,0)</f>
        <v>0.696532318115984</v>
      </c>
      <c r="AD90" s="22" t="n">
        <f aca="false">IFERROR(AD89/AD82,0)</f>
        <v>0.739949836947673</v>
      </c>
      <c r="AE90" s="22" t="n">
        <f aca="false">IFERROR(AE89/AE82,0)</f>
        <v>0</v>
      </c>
      <c r="AF90" s="22" t="n">
        <f aca="false">IFERROR(AF89/AF82,0)</f>
        <v>0.509349517216651</v>
      </c>
      <c r="AG90" s="22" t="n">
        <f aca="false">IFERROR(AG89/AG82,0)</f>
        <v>0.572419127702981</v>
      </c>
      <c r="AH90" s="22" t="n">
        <f aca="false">IFERROR(AH89/AH82,0)</f>
        <v>0.530249883830098</v>
      </c>
    </row>
    <row r="91" customFormat="false" ht="15" hidden="false" customHeight="true" outlineLevel="0" collapsed="false">
      <c r="A91" s="3" t="s">
        <v>151</v>
      </c>
      <c r="B91" s="21" t="n">
        <v>0</v>
      </c>
      <c r="C91" s="21" t="n">
        <v>0</v>
      </c>
      <c r="D91" s="21" t="n">
        <v>0</v>
      </c>
      <c r="E91" s="21" t="n">
        <v>0</v>
      </c>
      <c r="F91" s="21" t="n">
        <v>0</v>
      </c>
      <c r="G91" s="21" t="n">
        <v>0</v>
      </c>
      <c r="H91" s="21" t="n">
        <v>0</v>
      </c>
      <c r="I91" s="21" t="n">
        <v>0</v>
      </c>
      <c r="J91" s="21" t="n">
        <v>0</v>
      </c>
      <c r="K91" s="21" t="n">
        <v>0</v>
      </c>
      <c r="L91" s="21" t="n">
        <v>0</v>
      </c>
      <c r="M91" s="21" t="n">
        <v>0</v>
      </c>
      <c r="N91" s="21" t="n">
        <v>-9.1</v>
      </c>
      <c r="O91" s="21" t="n">
        <v>-16.58</v>
      </c>
      <c r="P91" s="21" t="n">
        <v>-23.26</v>
      </c>
      <c r="Q91" s="21" t="n">
        <v>-23.25</v>
      </c>
      <c r="R91" s="21" t="n">
        <v>-23.26</v>
      </c>
      <c r="S91" s="21" t="n">
        <v>-23.25</v>
      </c>
      <c r="T91" s="21" t="n">
        <v>-23.25</v>
      </c>
      <c r="U91" s="21" t="n">
        <v>-23.26</v>
      </c>
      <c r="V91" s="21" t="n">
        <v>-23.26</v>
      </c>
      <c r="W91" s="21" t="n">
        <v>-23.24</v>
      </c>
      <c r="X91" s="21" t="n">
        <v>-23.26</v>
      </c>
      <c r="Y91" s="21" t="n">
        <v>-23.26</v>
      </c>
      <c r="Z91" s="21" t="n">
        <v>-23.25</v>
      </c>
      <c r="AA91" s="21" t="n">
        <v>-23.25</v>
      </c>
      <c r="AB91" s="21" t="n">
        <v>-23.26</v>
      </c>
      <c r="AC91" s="21" t="n">
        <v>-23.25</v>
      </c>
      <c r="AD91" s="21" t="n">
        <v>-23.26</v>
      </c>
      <c r="AE91" s="21" t="n">
        <f aca="false">SUM(B91:I91)</f>
        <v>0</v>
      </c>
      <c r="AF91" s="21" t="n">
        <f aca="false">SUM(J91:U91)</f>
        <v>-165.21</v>
      </c>
      <c r="AG91" s="21" t="n">
        <f aca="false">SUM(V91:AD91)</f>
        <v>-209.29</v>
      </c>
      <c r="AH91" s="21" t="n">
        <f aca="false">SUM(B91:AD91)</f>
        <v>-374.5</v>
      </c>
    </row>
    <row r="92" customFormat="false" ht="15" hidden="false" customHeight="true" outlineLevel="0" collapsed="false">
      <c r="A92" s="11" t="s">
        <v>152</v>
      </c>
      <c r="B92" s="23" t="n">
        <f aca="false">B89+B91</f>
        <v>0</v>
      </c>
      <c r="C92" s="23" t="n">
        <f aca="false">C89+C91</f>
        <v>0</v>
      </c>
      <c r="D92" s="23" t="n">
        <f aca="false">D89+D91</f>
        <v>0</v>
      </c>
      <c r="E92" s="23" t="n">
        <f aca="false">E89+E91</f>
        <v>0</v>
      </c>
      <c r="F92" s="23" t="n">
        <f aca="false">F89+F91</f>
        <v>0</v>
      </c>
      <c r="G92" s="23" t="n">
        <f aca="false">G89+G91</f>
        <v>0</v>
      </c>
      <c r="H92" s="23" t="n">
        <f aca="false">H89+H91</f>
        <v>0</v>
      </c>
      <c r="I92" s="23" t="n">
        <f aca="false">I89+I91</f>
        <v>0</v>
      </c>
      <c r="J92" s="23" t="n">
        <f aca="false">J89+J91</f>
        <v>0</v>
      </c>
      <c r="K92" s="23" t="n">
        <f aca="false">K89+K91</f>
        <v>0</v>
      </c>
      <c r="L92" s="23" t="n">
        <f aca="false">L89+L91</f>
        <v>0</v>
      </c>
      <c r="M92" s="23" t="n">
        <f aca="false">M89+M91</f>
        <v>0</v>
      </c>
      <c r="N92" s="23" t="n">
        <f aca="false">N89+N91</f>
        <v>6793.86</v>
      </c>
      <c r="O92" s="23" t="n">
        <f aca="false">O89+O91</f>
        <v>373.07</v>
      </c>
      <c r="P92" s="23" t="n">
        <f aca="false">P89+P91</f>
        <v>3775.65</v>
      </c>
      <c r="Q92" s="23" t="n">
        <f aca="false">Q89+Q91</f>
        <v>846.310000000001</v>
      </c>
      <c r="R92" s="23" t="n">
        <f aca="false">R89+R91</f>
        <v>10858.63</v>
      </c>
      <c r="S92" s="23" t="n">
        <f aca="false">S89+S91</f>
        <v>12162.25</v>
      </c>
      <c r="T92" s="23" t="n">
        <f aca="false">T89+T91</f>
        <v>1347.02</v>
      </c>
      <c r="U92" s="23" t="n">
        <f aca="false">U89+U91</f>
        <v>-410.46</v>
      </c>
      <c r="V92" s="23" t="n">
        <f aca="false">V89+V91</f>
        <v>3906.03</v>
      </c>
      <c r="W92" s="23" t="n">
        <f aca="false">W89+W91</f>
        <v>1463.05</v>
      </c>
      <c r="X92" s="23" t="n">
        <f aca="false">X89+X91</f>
        <v>-2.78999999999983</v>
      </c>
      <c r="Y92" s="23" t="n">
        <f aca="false">Y89+Y91</f>
        <v>654.35</v>
      </c>
      <c r="Z92" s="23" t="n">
        <f aca="false">Z89+Z91</f>
        <v>1670.21</v>
      </c>
      <c r="AA92" s="23" t="n">
        <f aca="false">AA89+AA91</f>
        <v>-546.56</v>
      </c>
      <c r="AB92" s="23" t="n">
        <f aca="false">AB89+AB91</f>
        <v>932.67</v>
      </c>
      <c r="AC92" s="23" t="n">
        <f aca="false">AC89+AC91</f>
        <v>6786.44</v>
      </c>
      <c r="AD92" s="23" t="n">
        <f aca="false">AD89+AD91</f>
        <v>4930.09</v>
      </c>
      <c r="AE92" s="23" t="n">
        <f aca="false">AE89+AE91</f>
        <v>0</v>
      </c>
      <c r="AF92" s="23" t="n">
        <f aca="false">AF89+AF91</f>
        <v>35746.33</v>
      </c>
      <c r="AG92" s="23" t="n">
        <f aca="false">AG89+AG91</f>
        <v>19793.49</v>
      </c>
      <c r="AH92" s="23" t="n">
        <f aca="false">AH89+AH91</f>
        <v>55539.82</v>
      </c>
    </row>
    <row r="94" customFormat="false" ht="15" hidden="false" customHeight="true" outlineLevel="0" collapsed="false">
      <c r="A94" s="6" t="s">
        <v>118</v>
      </c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</row>
    <row r="95" customFormat="false" ht="15" hidden="false" customHeight="true" outlineLevel="0" collapsed="false">
      <c r="A95" s="3" t="s">
        <v>143</v>
      </c>
      <c r="B95" s="21" t="n">
        <v>0</v>
      </c>
      <c r="C95" s="21" t="n">
        <v>0</v>
      </c>
      <c r="D95" s="21" t="n">
        <v>0</v>
      </c>
      <c r="E95" s="21" t="n">
        <v>0</v>
      </c>
      <c r="F95" s="21" t="n">
        <v>0</v>
      </c>
      <c r="G95" s="21" t="n">
        <v>0</v>
      </c>
      <c r="H95" s="21" t="n">
        <v>0</v>
      </c>
      <c r="I95" s="21" t="n">
        <v>0</v>
      </c>
      <c r="J95" s="21" t="n">
        <v>0</v>
      </c>
      <c r="K95" s="21" t="n">
        <v>0</v>
      </c>
      <c r="L95" s="21" t="n">
        <v>0</v>
      </c>
      <c r="M95" s="21" t="n">
        <v>0</v>
      </c>
      <c r="N95" s="21" t="n">
        <v>0</v>
      </c>
      <c r="O95" s="21" t="n">
        <v>0</v>
      </c>
      <c r="P95" s="21" t="n">
        <v>0</v>
      </c>
      <c r="Q95" s="21" t="n">
        <v>0</v>
      </c>
      <c r="R95" s="21" t="n">
        <v>0</v>
      </c>
      <c r="S95" s="21" t="n">
        <v>0</v>
      </c>
      <c r="T95" s="21" t="n">
        <v>0</v>
      </c>
      <c r="U95" s="21" t="n">
        <v>0</v>
      </c>
      <c r="V95" s="21" t="n">
        <v>0</v>
      </c>
      <c r="W95" s="21" t="n">
        <v>0</v>
      </c>
      <c r="X95" s="21" t="n">
        <v>0</v>
      </c>
      <c r="Y95" s="21" t="n">
        <v>0</v>
      </c>
      <c r="Z95" s="21" t="n">
        <v>0</v>
      </c>
      <c r="AA95" s="21" t="n">
        <v>0</v>
      </c>
      <c r="AB95" s="21" t="n">
        <v>0</v>
      </c>
      <c r="AC95" s="21" t="n">
        <v>0</v>
      </c>
      <c r="AD95" s="21" t="n">
        <v>0</v>
      </c>
      <c r="AE95" s="21" t="n">
        <f aca="false">SUM(B95:I95)</f>
        <v>0</v>
      </c>
      <c r="AF95" s="21" t="n">
        <f aca="false">SUM(J95:U95)</f>
        <v>0</v>
      </c>
      <c r="AG95" s="21" t="n">
        <f aca="false">SUM(V95:AD95)</f>
        <v>0</v>
      </c>
      <c r="AH95" s="21" t="n">
        <f aca="false">SUM(B95:AD95)</f>
        <v>0</v>
      </c>
    </row>
    <row r="96" customFormat="false" ht="15" hidden="false" customHeight="true" outlineLevel="0" collapsed="false">
      <c r="A96" s="3" t="s">
        <v>144</v>
      </c>
      <c r="B96" s="21" t="n">
        <v>0</v>
      </c>
      <c r="C96" s="21" t="n">
        <v>0</v>
      </c>
      <c r="D96" s="21" t="n">
        <v>0</v>
      </c>
      <c r="E96" s="21" t="n">
        <v>0</v>
      </c>
      <c r="F96" s="21" t="n">
        <v>0</v>
      </c>
      <c r="G96" s="21" t="n">
        <v>0</v>
      </c>
      <c r="H96" s="21" t="n">
        <v>0</v>
      </c>
      <c r="I96" s="21" t="n">
        <v>0</v>
      </c>
      <c r="J96" s="21" t="n">
        <v>0</v>
      </c>
      <c r="K96" s="21" t="n">
        <v>0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1" t="n">
        <v>0</v>
      </c>
      <c r="S96" s="21" t="n">
        <v>0</v>
      </c>
      <c r="T96" s="21" t="n">
        <v>0</v>
      </c>
      <c r="U96" s="21" t="n">
        <v>0</v>
      </c>
      <c r="V96" s="21" t="n">
        <v>0</v>
      </c>
      <c r="W96" s="21" t="n">
        <v>0</v>
      </c>
      <c r="X96" s="21" t="n">
        <v>0</v>
      </c>
      <c r="Y96" s="21" t="n">
        <v>0</v>
      </c>
      <c r="Z96" s="21" t="n">
        <v>0</v>
      </c>
      <c r="AA96" s="21" t="n">
        <v>0</v>
      </c>
      <c r="AB96" s="21" t="n">
        <v>0</v>
      </c>
      <c r="AC96" s="21" t="n">
        <v>0</v>
      </c>
      <c r="AD96" s="21" t="n">
        <v>0</v>
      </c>
      <c r="AE96" s="21" t="n">
        <f aca="false">SUM(B96:I96)</f>
        <v>0</v>
      </c>
      <c r="AF96" s="21" t="n">
        <f aca="false">SUM(J96:U96)</f>
        <v>0</v>
      </c>
      <c r="AG96" s="21" t="n">
        <f aca="false">SUM(V96:AD96)</f>
        <v>0</v>
      </c>
      <c r="AH96" s="21" t="n">
        <f aca="false">SUM(B96:AD96)</f>
        <v>0</v>
      </c>
    </row>
    <row r="97" customFormat="false" ht="15" hidden="false" customHeight="true" outlineLevel="0" collapsed="false">
      <c r="A97" s="11" t="s">
        <v>110</v>
      </c>
      <c r="B97" s="23" t="n">
        <f aca="false">B95+B96</f>
        <v>0</v>
      </c>
      <c r="C97" s="23" t="n">
        <f aca="false">C95+C96</f>
        <v>0</v>
      </c>
      <c r="D97" s="23" t="n">
        <f aca="false">D95+D96</f>
        <v>0</v>
      </c>
      <c r="E97" s="23" t="n">
        <f aca="false">E95+E96</f>
        <v>0</v>
      </c>
      <c r="F97" s="23" t="n">
        <f aca="false">F95+F96</f>
        <v>0</v>
      </c>
      <c r="G97" s="23" t="n">
        <f aca="false">G95+G96</f>
        <v>0</v>
      </c>
      <c r="H97" s="23" t="n">
        <f aca="false">H95+H96</f>
        <v>0</v>
      </c>
      <c r="I97" s="23" t="n">
        <f aca="false">I95+I96</f>
        <v>0</v>
      </c>
      <c r="J97" s="23" t="n">
        <f aca="false">J95+J96</f>
        <v>0</v>
      </c>
      <c r="K97" s="23" t="n">
        <f aca="false">K95+K96</f>
        <v>0</v>
      </c>
      <c r="L97" s="23" t="n">
        <f aca="false">L95+L96</f>
        <v>0</v>
      </c>
      <c r="M97" s="23" t="n">
        <f aca="false">M95+M96</f>
        <v>0</v>
      </c>
      <c r="N97" s="23" t="n">
        <f aca="false">N95+N96</f>
        <v>0</v>
      </c>
      <c r="O97" s="23" t="n">
        <f aca="false">O95+O96</f>
        <v>0</v>
      </c>
      <c r="P97" s="23" t="n">
        <f aca="false">P95+P96</f>
        <v>0</v>
      </c>
      <c r="Q97" s="23" t="n">
        <f aca="false">Q95+Q96</f>
        <v>0</v>
      </c>
      <c r="R97" s="23" t="n">
        <f aca="false">R95+R96</f>
        <v>0</v>
      </c>
      <c r="S97" s="23" t="n">
        <f aca="false">S95+S96</f>
        <v>0</v>
      </c>
      <c r="T97" s="23" t="n">
        <f aca="false">T95+T96</f>
        <v>0</v>
      </c>
      <c r="U97" s="23" t="n">
        <f aca="false">U95+U96</f>
        <v>0</v>
      </c>
      <c r="V97" s="23" t="n">
        <f aca="false">V95+V96</f>
        <v>0</v>
      </c>
      <c r="W97" s="23" t="n">
        <f aca="false">W95+W96</f>
        <v>0</v>
      </c>
      <c r="X97" s="23" t="n">
        <f aca="false">X95+X96</f>
        <v>0</v>
      </c>
      <c r="Y97" s="23" t="n">
        <f aca="false">Y95+Y96</f>
        <v>0</v>
      </c>
      <c r="Z97" s="23" t="n">
        <f aca="false">Z95+Z96</f>
        <v>0</v>
      </c>
      <c r="AA97" s="23" t="n">
        <f aca="false">AA95+AA96</f>
        <v>0</v>
      </c>
      <c r="AB97" s="23" t="n">
        <f aca="false">AB95+AB96</f>
        <v>0</v>
      </c>
      <c r="AC97" s="23" t="n">
        <f aca="false">AC95+AC96</f>
        <v>0</v>
      </c>
      <c r="AD97" s="23" t="n">
        <f aca="false">AD95+AD96</f>
        <v>0</v>
      </c>
      <c r="AE97" s="23" t="n">
        <f aca="false">AE95+AE96</f>
        <v>0</v>
      </c>
      <c r="AF97" s="23" t="n">
        <f aca="false">AF95+AF96</f>
        <v>0</v>
      </c>
      <c r="AG97" s="23" t="n">
        <f aca="false">AG95+AG96</f>
        <v>0</v>
      </c>
      <c r="AH97" s="23" t="n">
        <f aca="false">AH95+AH96</f>
        <v>0</v>
      </c>
    </row>
    <row r="98" customFormat="false" ht="15" hidden="false" customHeight="true" outlineLevel="0" collapsed="false">
      <c r="A98" s="3" t="s">
        <v>145</v>
      </c>
      <c r="B98" s="21" t="n">
        <v>0</v>
      </c>
      <c r="C98" s="21" t="n">
        <v>0</v>
      </c>
      <c r="D98" s="21" t="n">
        <v>0</v>
      </c>
      <c r="E98" s="21" t="n">
        <v>0</v>
      </c>
      <c r="F98" s="21" t="n">
        <v>0</v>
      </c>
      <c r="G98" s="21" t="n">
        <v>0</v>
      </c>
      <c r="H98" s="21" t="n">
        <v>0</v>
      </c>
      <c r="I98" s="21" t="n">
        <v>0</v>
      </c>
      <c r="J98" s="21" t="n">
        <v>0</v>
      </c>
      <c r="K98" s="21" t="n">
        <v>0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1" t="n">
        <v>0</v>
      </c>
      <c r="S98" s="21" t="n">
        <v>0</v>
      </c>
      <c r="T98" s="21" t="n">
        <v>0</v>
      </c>
      <c r="U98" s="21" t="n">
        <v>0</v>
      </c>
      <c r="V98" s="21" t="n">
        <v>0</v>
      </c>
      <c r="W98" s="21" t="n">
        <v>0</v>
      </c>
      <c r="X98" s="21" t="n">
        <v>0</v>
      </c>
      <c r="Y98" s="21" t="n">
        <v>0</v>
      </c>
      <c r="Z98" s="21" t="n">
        <v>0</v>
      </c>
      <c r="AA98" s="21" t="n">
        <v>-71.65</v>
      </c>
      <c r="AB98" s="21" t="n">
        <v>0</v>
      </c>
      <c r="AC98" s="21" t="n">
        <v>0</v>
      </c>
      <c r="AD98" s="21" t="n">
        <v>0</v>
      </c>
      <c r="AE98" s="21" t="n">
        <f aca="false">SUM(B98:I98)</f>
        <v>0</v>
      </c>
      <c r="AF98" s="21" t="n">
        <f aca="false">SUM(J98:U98)</f>
        <v>0</v>
      </c>
      <c r="AG98" s="21" t="n">
        <f aca="false">SUM(V98:AD98)</f>
        <v>-71.65</v>
      </c>
      <c r="AH98" s="21" t="n">
        <f aca="false">SUM(B98:AD98)</f>
        <v>-71.65</v>
      </c>
    </row>
    <row r="99" customFormat="false" ht="15" hidden="false" customHeight="true" outlineLevel="0" collapsed="false">
      <c r="A99" s="11" t="s">
        <v>146</v>
      </c>
      <c r="B99" s="23" t="n">
        <f aca="false">B97+B98</f>
        <v>0</v>
      </c>
      <c r="C99" s="23" t="n">
        <f aca="false">C97+C98</f>
        <v>0</v>
      </c>
      <c r="D99" s="23" t="n">
        <f aca="false">D97+D98</f>
        <v>0</v>
      </c>
      <c r="E99" s="23" t="n">
        <f aca="false">E97+E98</f>
        <v>0</v>
      </c>
      <c r="F99" s="23" t="n">
        <f aca="false">F97+F98</f>
        <v>0</v>
      </c>
      <c r="G99" s="23" t="n">
        <f aca="false">G97+G98</f>
        <v>0</v>
      </c>
      <c r="H99" s="23" t="n">
        <f aca="false">H97+H98</f>
        <v>0</v>
      </c>
      <c r="I99" s="23" t="n">
        <f aca="false">I97+I98</f>
        <v>0</v>
      </c>
      <c r="J99" s="23" t="n">
        <f aca="false">J97+J98</f>
        <v>0</v>
      </c>
      <c r="K99" s="23" t="n">
        <f aca="false">K97+K98</f>
        <v>0</v>
      </c>
      <c r="L99" s="23" t="n">
        <f aca="false">L97+L98</f>
        <v>0</v>
      </c>
      <c r="M99" s="23" t="n">
        <f aca="false">M97+M98</f>
        <v>0</v>
      </c>
      <c r="N99" s="23" t="n">
        <f aca="false">N97+N98</f>
        <v>0</v>
      </c>
      <c r="O99" s="23" t="n">
        <f aca="false">O97+O98</f>
        <v>0</v>
      </c>
      <c r="P99" s="23" t="n">
        <f aca="false">P97+P98</f>
        <v>0</v>
      </c>
      <c r="Q99" s="23" t="n">
        <f aca="false">Q97+Q98</f>
        <v>0</v>
      </c>
      <c r="R99" s="23" t="n">
        <f aca="false">R97+R98</f>
        <v>0</v>
      </c>
      <c r="S99" s="23" t="n">
        <f aca="false">S97+S98</f>
        <v>0</v>
      </c>
      <c r="T99" s="23" t="n">
        <f aca="false">T97+T98</f>
        <v>0</v>
      </c>
      <c r="U99" s="23" t="n">
        <f aca="false">U97+U98</f>
        <v>0</v>
      </c>
      <c r="V99" s="23" t="n">
        <f aca="false">V97+V98</f>
        <v>0</v>
      </c>
      <c r="W99" s="23" t="n">
        <f aca="false">W97+W98</f>
        <v>0</v>
      </c>
      <c r="X99" s="23" t="n">
        <f aca="false">X97+X98</f>
        <v>0</v>
      </c>
      <c r="Y99" s="23" t="n">
        <f aca="false">Y97+Y98</f>
        <v>0</v>
      </c>
      <c r="Z99" s="23" t="n">
        <f aca="false">Z97+Z98</f>
        <v>0</v>
      </c>
      <c r="AA99" s="23" t="n">
        <f aca="false">AA97+AA98</f>
        <v>-71.65</v>
      </c>
      <c r="AB99" s="23" t="n">
        <f aca="false">AB97+AB98</f>
        <v>0</v>
      </c>
      <c r="AC99" s="23" t="n">
        <f aca="false">AC97+AC98</f>
        <v>0</v>
      </c>
      <c r="AD99" s="23" t="n">
        <f aca="false">AD97+AD98</f>
        <v>0</v>
      </c>
      <c r="AE99" s="23" t="n">
        <f aca="false">AE97+AE98</f>
        <v>0</v>
      </c>
      <c r="AF99" s="23" t="n">
        <f aca="false">AF97+AF98</f>
        <v>0</v>
      </c>
      <c r="AG99" s="23" t="n">
        <f aca="false">AG97+AG98</f>
        <v>-71.65</v>
      </c>
      <c r="AH99" s="23" t="n">
        <f aca="false">AH97+AH98</f>
        <v>-71.65</v>
      </c>
    </row>
    <row r="100" customFormat="false" ht="15" hidden="false" customHeight="true" outlineLevel="0" collapsed="false">
      <c r="A100" s="3" t="s">
        <v>23</v>
      </c>
      <c r="B100" s="22" t="n">
        <f aca="false">IFERROR(B99/B97,0)</f>
        <v>0</v>
      </c>
      <c r="C100" s="22" t="n">
        <f aca="false">IFERROR(C99/C97,0)</f>
        <v>0</v>
      </c>
      <c r="D100" s="22" t="n">
        <f aca="false">IFERROR(D99/D97,0)</f>
        <v>0</v>
      </c>
      <c r="E100" s="22" t="n">
        <f aca="false">IFERROR(E99/E97,0)</f>
        <v>0</v>
      </c>
      <c r="F100" s="22" t="n">
        <f aca="false">IFERROR(F99/F97,0)</f>
        <v>0</v>
      </c>
      <c r="G100" s="22" t="n">
        <f aca="false">IFERROR(G99/G97,0)</f>
        <v>0</v>
      </c>
      <c r="H100" s="22" t="n">
        <f aca="false">IFERROR(H99/H97,0)</f>
        <v>0</v>
      </c>
      <c r="I100" s="22" t="n">
        <f aca="false">IFERROR(I99/I97,0)</f>
        <v>0</v>
      </c>
      <c r="J100" s="22" t="n">
        <f aca="false">IFERROR(J99/J97,0)</f>
        <v>0</v>
      </c>
      <c r="K100" s="22" t="n">
        <f aca="false">IFERROR(K99/K97,0)</f>
        <v>0</v>
      </c>
      <c r="L100" s="22" t="n">
        <f aca="false">IFERROR(L99/L97,0)</f>
        <v>0</v>
      </c>
      <c r="M100" s="22" t="n">
        <f aca="false">IFERROR(M99/M97,0)</f>
        <v>0</v>
      </c>
      <c r="N100" s="22" t="n">
        <f aca="false">IFERROR(N99/N97,0)</f>
        <v>0</v>
      </c>
      <c r="O100" s="22" t="n">
        <f aca="false">IFERROR(O99/O97,0)</f>
        <v>0</v>
      </c>
      <c r="P100" s="22" t="n">
        <f aca="false">IFERROR(P99/P97,0)</f>
        <v>0</v>
      </c>
      <c r="Q100" s="22" t="n">
        <f aca="false">IFERROR(Q99/Q97,0)</f>
        <v>0</v>
      </c>
      <c r="R100" s="22" t="n">
        <f aca="false">IFERROR(R99/R97,0)</f>
        <v>0</v>
      </c>
      <c r="S100" s="22" t="n">
        <f aca="false">IFERROR(S99/S97,0)</f>
        <v>0</v>
      </c>
      <c r="T100" s="22" t="n">
        <f aca="false">IFERROR(T99/T97,0)</f>
        <v>0</v>
      </c>
      <c r="U100" s="22" t="n">
        <f aca="false">IFERROR(U99/U97,0)</f>
        <v>0</v>
      </c>
      <c r="V100" s="22" t="n">
        <f aca="false">IFERROR(V99/V97,0)</f>
        <v>0</v>
      </c>
      <c r="W100" s="22" t="n">
        <f aca="false">IFERROR(W99/W97,0)</f>
        <v>0</v>
      </c>
      <c r="X100" s="22" t="n">
        <f aca="false">IFERROR(X99/X97,0)</f>
        <v>0</v>
      </c>
      <c r="Y100" s="22" t="n">
        <f aca="false">IFERROR(Y99/Y97,0)</f>
        <v>0</v>
      </c>
      <c r="Z100" s="22" t="n">
        <f aca="false">IFERROR(Z99/Z97,0)</f>
        <v>0</v>
      </c>
      <c r="AA100" s="22" t="n">
        <f aca="false">IFERROR(AA99/AA97,0)</f>
        <v>0</v>
      </c>
      <c r="AB100" s="22" t="n">
        <f aca="false">IFERROR(AB99/AB97,0)</f>
        <v>0</v>
      </c>
      <c r="AC100" s="22" t="n">
        <f aca="false">IFERROR(AC99/AC97,0)</f>
        <v>0</v>
      </c>
      <c r="AD100" s="22" t="n">
        <f aca="false">IFERROR(AD99/AD97,0)</f>
        <v>0</v>
      </c>
      <c r="AE100" s="22" t="n">
        <f aca="false">IFERROR(AE99/AE97,0)</f>
        <v>0</v>
      </c>
      <c r="AF100" s="22" t="n">
        <f aca="false">IFERROR(AF99/AF97,0)</f>
        <v>0</v>
      </c>
      <c r="AG100" s="22" t="n">
        <f aca="false">IFERROR(AG99/AG97,0)</f>
        <v>0</v>
      </c>
      <c r="AH100" s="22" t="n">
        <f aca="false">IFERROR(AH99/AH97,0)</f>
        <v>0</v>
      </c>
    </row>
    <row r="101" customFormat="false" ht="15" hidden="false" customHeight="true" outlineLevel="0" collapsed="false">
      <c r="A101" s="3" t="s">
        <v>147</v>
      </c>
      <c r="B101" s="21" t="n">
        <v>0</v>
      </c>
      <c r="C101" s="21" t="n">
        <v>0</v>
      </c>
      <c r="D101" s="21" t="n">
        <v>0</v>
      </c>
      <c r="E101" s="21" t="n">
        <v>0</v>
      </c>
      <c r="F101" s="21" t="n">
        <v>0</v>
      </c>
      <c r="G101" s="21" t="n">
        <v>0</v>
      </c>
      <c r="H101" s="21" t="n">
        <v>0</v>
      </c>
      <c r="I101" s="21" t="n">
        <v>0</v>
      </c>
      <c r="J101" s="21" t="n">
        <v>0</v>
      </c>
      <c r="K101" s="21" t="n">
        <v>0</v>
      </c>
      <c r="L101" s="21" t="n">
        <v>0</v>
      </c>
      <c r="M101" s="21" t="n">
        <v>0</v>
      </c>
      <c r="N101" s="21" t="n">
        <v>0</v>
      </c>
      <c r="O101" s="21" t="n">
        <v>0</v>
      </c>
      <c r="P101" s="21" t="n">
        <v>0</v>
      </c>
      <c r="Q101" s="21" t="n">
        <v>0</v>
      </c>
      <c r="R101" s="21" t="n">
        <v>0</v>
      </c>
      <c r="S101" s="21" t="n">
        <v>0</v>
      </c>
      <c r="T101" s="21" t="n">
        <v>0</v>
      </c>
      <c r="U101" s="21" t="n">
        <v>0</v>
      </c>
      <c r="V101" s="21" t="n">
        <v>0</v>
      </c>
      <c r="W101" s="21" t="n">
        <v>0</v>
      </c>
      <c r="X101" s="21" t="n">
        <v>0</v>
      </c>
      <c r="Y101" s="21" t="n">
        <v>0</v>
      </c>
      <c r="Z101" s="21" t="n">
        <v>0</v>
      </c>
      <c r="AA101" s="21" t="n">
        <v>0</v>
      </c>
      <c r="AB101" s="21" t="n">
        <v>0</v>
      </c>
      <c r="AC101" s="21" t="n">
        <v>0</v>
      </c>
      <c r="AD101" s="21" t="n">
        <v>0</v>
      </c>
      <c r="AE101" s="21" t="n">
        <f aca="false">SUM(B101:I101)</f>
        <v>0</v>
      </c>
      <c r="AF101" s="21" t="n">
        <f aca="false">SUM(J101:U101)</f>
        <v>0</v>
      </c>
      <c r="AG101" s="21" t="n">
        <f aca="false">SUM(V101:AD101)</f>
        <v>0</v>
      </c>
      <c r="AH101" s="21" t="n">
        <f aca="false">SUM(B101:AD101)</f>
        <v>0</v>
      </c>
    </row>
    <row r="102" customFormat="false" ht="15" hidden="false" customHeight="true" outlineLevel="0" collapsed="false">
      <c r="A102" s="3" t="s">
        <v>148</v>
      </c>
      <c r="B102" s="21" t="n">
        <v>0</v>
      </c>
      <c r="C102" s="21" t="n">
        <v>0</v>
      </c>
      <c r="D102" s="21" t="n">
        <v>0</v>
      </c>
      <c r="E102" s="21" t="n">
        <v>0</v>
      </c>
      <c r="F102" s="21" t="n">
        <v>0</v>
      </c>
      <c r="G102" s="21" t="n">
        <v>0</v>
      </c>
      <c r="H102" s="21" t="n">
        <v>0</v>
      </c>
      <c r="I102" s="21" t="n">
        <v>0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1" t="n">
        <v>0</v>
      </c>
      <c r="S102" s="21" t="n">
        <v>0</v>
      </c>
      <c r="T102" s="21" t="n">
        <v>0</v>
      </c>
      <c r="U102" s="21" t="n">
        <v>0</v>
      </c>
      <c r="V102" s="21" t="n">
        <v>0</v>
      </c>
      <c r="W102" s="21" t="n">
        <v>0</v>
      </c>
      <c r="X102" s="21" t="n">
        <v>0</v>
      </c>
      <c r="Y102" s="21" t="n">
        <v>0</v>
      </c>
      <c r="Z102" s="21" t="n">
        <v>0</v>
      </c>
      <c r="AA102" s="21" t="n">
        <v>0</v>
      </c>
      <c r="AB102" s="21" t="n">
        <v>0</v>
      </c>
      <c r="AC102" s="21" t="n">
        <v>0</v>
      </c>
      <c r="AD102" s="21" t="n">
        <v>0</v>
      </c>
      <c r="AE102" s="21" t="n">
        <f aca="false">SUM(B102:I102)</f>
        <v>0</v>
      </c>
      <c r="AF102" s="21" t="n">
        <f aca="false">SUM(J102:U102)</f>
        <v>0</v>
      </c>
      <c r="AG102" s="21" t="n">
        <f aca="false">SUM(V102:AD102)</f>
        <v>0</v>
      </c>
      <c r="AH102" s="21" t="n">
        <f aca="false">SUM(B102:AD102)</f>
        <v>0</v>
      </c>
    </row>
    <row r="103" customFormat="false" ht="15" hidden="false" customHeight="true" outlineLevel="0" collapsed="false">
      <c r="A103" s="3" t="s">
        <v>149</v>
      </c>
      <c r="B103" s="21" t="n">
        <v>0</v>
      </c>
      <c r="C103" s="21" t="n">
        <v>0</v>
      </c>
      <c r="D103" s="21" t="n">
        <v>0</v>
      </c>
      <c r="E103" s="21" t="n">
        <v>0</v>
      </c>
      <c r="F103" s="21" t="n">
        <v>0</v>
      </c>
      <c r="G103" s="21" t="n">
        <v>0</v>
      </c>
      <c r="H103" s="21" t="n">
        <v>0</v>
      </c>
      <c r="I103" s="21" t="n">
        <v>0</v>
      </c>
      <c r="J103" s="21" t="n">
        <v>0</v>
      </c>
      <c r="K103" s="21" t="n">
        <v>0</v>
      </c>
      <c r="L103" s="21" t="n">
        <v>0</v>
      </c>
      <c r="M103" s="21" t="n">
        <v>0</v>
      </c>
      <c r="N103" s="21" t="n">
        <v>0</v>
      </c>
      <c r="O103" s="21" t="n">
        <v>0</v>
      </c>
      <c r="P103" s="21" t="n">
        <v>0</v>
      </c>
      <c r="Q103" s="21" t="n">
        <v>0</v>
      </c>
      <c r="R103" s="21" t="n">
        <v>0</v>
      </c>
      <c r="S103" s="21" t="n">
        <v>0</v>
      </c>
      <c r="T103" s="21" t="n">
        <v>0</v>
      </c>
      <c r="U103" s="21" t="n">
        <v>0</v>
      </c>
      <c r="V103" s="21" t="n">
        <v>0</v>
      </c>
      <c r="W103" s="21" t="n">
        <v>0</v>
      </c>
      <c r="X103" s="21" t="n">
        <v>-0.58</v>
      </c>
      <c r="Y103" s="21" t="n">
        <v>0</v>
      </c>
      <c r="Z103" s="21" t="n">
        <v>0</v>
      </c>
      <c r="AA103" s="21" t="n">
        <v>0</v>
      </c>
      <c r="AB103" s="21" t="n">
        <v>0</v>
      </c>
      <c r="AC103" s="21" t="n">
        <v>0</v>
      </c>
      <c r="AD103" s="21" t="n">
        <v>0</v>
      </c>
      <c r="AE103" s="21" t="n">
        <f aca="false">SUM(B103:I103)</f>
        <v>0</v>
      </c>
      <c r="AF103" s="21" t="n">
        <f aca="false">SUM(J103:U103)</f>
        <v>0</v>
      </c>
      <c r="AG103" s="21" t="n">
        <f aca="false">SUM(V103:AD103)</f>
        <v>-0.58</v>
      </c>
      <c r="AH103" s="21" t="n">
        <f aca="false">SUM(B103:AD103)</f>
        <v>-0.58</v>
      </c>
    </row>
    <row r="104" customFormat="false" ht="15" hidden="false" customHeight="true" outlineLevel="0" collapsed="false">
      <c r="A104" s="26" t="s">
        <v>111</v>
      </c>
      <c r="B104" s="27" t="n">
        <f aca="false">B99+B101+B102+B103</f>
        <v>0</v>
      </c>
      <c r="C104" s="27" t="n">
        <f aca="false">C99+C101+C102+C103</f>
        <v>0</v>
      </c>
      <c r="D104" s="27" t="n">
        <f aca="false">D99+D101+D102+D103</f>
        <v>0</v>
      </c>
      <c r="E104" s="27" t="n">
        <f aca="false">E99+E101+E102+E103</f>
        <v>0</v>
      </c>
      <c r="F104" s="27" t="n">
        <f aca="false">F99+F101+F102+F103</f>
        <v>0</v>
      </c>
      <c r="G104" s="27" t="n">
        <f aca="false">G99+G101+G102+G103</f>
        <v>0</v>
      </c>
      <c r="H104" s="27" t="n">
        <f aca="false">H99+H101+H102+H103</f>
        <v>0</v>
      </c>
      <c r="I104" s="27" t="n">
        <f aca="false">I99+I101+I102+I103</f>
        <v>0</v>
      </c>
      <c r="J104" s="27" t="n">
        <f aca="false">J99+J101+J102+J103</f>
        <v>0</v>
      </c>
      <c r="K104" s="27" t="n">
        <f aca="false">K99+K101+K102+K103</f>
        <v>0</v>
      </c>
      <c r="L104" s="27" t="n">
        <f aca="false">L99+L101+L102+L103</f>
        <v>0</v>
      </c>
      <c r="M104" s="27" t="n">
        <f aca="false">M99+M101+M102+M103</f>
        <v>0</v>
      </c>
      <c r="N104" s="27" t="n">
        <f aca="false">N99+N101+N102+N103</f>
        <v>0</v>
      </c>
      <c r="O104" s="27" t="n">
        <f aca="false">O99+O101+O102+O103</f>
        <v>0</v>
      </c>
      <c r="P104" s="27" t="n">
        <f aca="false">P99+P101+P102+P103</f>
        <v>0</v>
      </c>
      <c r="Q104" s="27" t="n">
        <f aca="false">Q99+Q101+Q102+Q103</f>
        <v>0</v>
      </c>
      <c r="R104" s="27" t="n">
        <f aca="false">R99+R101+R102+R103</f>
        <v>0</v>
      </c>
      <c r="S104" s="27" t="n">
        <f aca="false">S99+S101+S102+S103</f>
        <v>0</v>
      </c>
      <c r="T104" s="27" t="n">
        <f aca="false">T99+T101+T102+T103</f>
        <v>0</v>
      </c>
      <c r="U104" s="27" t="n">
        <f aca="false">U99+U101+U102+U103</f>
        <v>0</v>
      </c>
      <c r="V104" s="27" t="n">
        <f aca="false">V99+V101+V102+V103</f>
        <v>0</v>
      </c>
      <c r="W104" s="27" t="n">
        <f aca="false">W99+W101+W102+W103</f>
        <v>0</v>
      </c>
      <c r="X104" s="27" t="n">
        <f aca="false">X99+X101+X102+X103</f>
        <v>-0.58</v>
      </c>
      <c r="Y104" s="27" t="n">
        <f aca="false">Y99+Y101+Y102+Y103</f>
        <v>0</v>
      </c>
      <c r="Z104" s="27" t="n">
        <f aca="false">Z99+Z101+Z102+Z103</f>
        <v>0</v>
      </c>
      <c r="AA104" s="27" t="n">
        <f aca="false">AA99+AA101+AA102+AA103</f>
        <v>-71.65</v>
      </c>
      <c r="AB104" s="27" t="n">
        <f aca="false">AB99+AB101+AB102+AB103</f>
        <v>0</v>
      </c>
      <c r="AC104" s="27" t="n">
        <f aca="false">AC99+AC101+AC102+AC103</f>
        <v>0</v>
      </c>
      <c r="AD104" s="27" t="n">
        <f aca="false">AD99+AD101+AD102+AD103</f>
        <v>0</v>
      </c>
      <c r="AE104" s="27" t="n">
        <f aca="false">AE99+AE101+AE102+AE103</f>
        <v>0</v>
      </c>
      <c r="AF104" s="27" t="n">
        <f aca="false">AF99+AF101+AF102+AF103</f>
        <v>0</v>
      </c>
      <c r="AG104" s="27" t="n">
        <f aca="false">AG99+AG101+AG102+AG103</f>
        <v>-72.23</v>
      </c>
      <c r="AH104" s="27" t="n">
        <f aca="false">AH99+AH101+AH102+AH103</f>
        <v>-72.23</v>
      </c>
    </row>
    <row r="105" customFormat="false" ht="15" hidden="false" customHeight="true" outlineLevel="0" collapsed="false">
      <c r="A105" s="3" t="s">
        <v>150</v>
      </c>
      <c r="B105" s="22" t="n">
        <f aca="false">IFERROR(B104/B97,0)</f>
        <v>0</v>
      </c>
      <c r="C105" s="22" t="n">
        <f aca="false">IFERROR(C104/C97,0)</f>
        <v>0</v>
      </c>
      <c r="D105" s="22" t="n">
        <f aca="false">IFERROR(D104/D97,0)</f>
        <v>0</v>
      </c>
      <c r="E105" s="22" t="n">
        <f aca="false">IFERROR(E104/E97,0)</f>
        <v>0</v>
      </c>
      <c r="F105" s="22" t="n">
        <f aca="false">IFERROR(F104/F97,0)</f>
        <v>0</v>
      </c>
      <c r="G105" s="22" t="n">
        <f aca="false">IFERROR(G104/G97,0)</f>
        <v>0</v>
      </c>
      <c r="H105" s="22" t="n">
        <f aca="false">IFERROR(H104/H97,0)</f>
        <v>0</v>
      </c>
      <c r="I105" s="22" t="n">
        <f aca="false">IFERROR(I104/I97,0)</f>
        <v>0</v>
      </c>
      <c r="J105" s="22" t="n">
        <f aca="false">IFERROR(J104/J97,0)</f>
        <v>0</v>
      </c>
      <c r="K105" s="22" t="n">
        <f aca="false">IFERROR(K104/K97,0)</f>
        <v>0</v>
      </c>
      <c r="L105" s="22" t="n">
        <f aca="false">IFERROR(L104/L97,0)</f>
        <v>0</v>
      </c>
      <c r="M105" s="22" t="n">
        <f aca="false">IFERROR(M104/M97,0)</f>
        <v>0</v>
      </c>
      <c r="N105" s="22" t="n">
        <f aca="false">IFERROR(N104/N97,0)</f>
        <v>0</v>
      </c>
      <c r="O105" s="22" t="n">
        <f aca="false">IFERROR(O104/O97,0)</f>
        <v>0</v>
      </c>
      <c r="P105" s="22" t="n">
        <f aca="false">IFERROR(P104/P97,0)</f>
        <v>0</v>
      </c>
      <c r="Q105" s="22" t="n">
        <f aca="false">IFERROR(Q104/Q97,0)</f>
        <v>0</v>
      </c>
      <c r="R105" s="22" t="n">
        <f aca="false">IFERROR(R104/R97,0)</f>
        <v>0</v>
      </c>
      <c r="S105" s="22" t="n">
        <f aca="false">IFERROR(S104/S97,0)</f>
        <v>0</v>
      </c>
      <c r="T105" s="22" t="n">
        <f aca="false">IFERROR(T104/T97,0)</f>
        <v>0</v>
      </c>
      <c r="U105" s="22" t="n">
        <f aca="false">IFERROR(U104/U97,0)</f>
        <v>0</v>
      </c>
      <c r="V105" s="22" t="n">
        <f aca="false">IFERROR(V104/V97,0)</f>
        <v>0</v>
      </c>
      <c r="W105" s="22" t="n">
        <f aca="false">IFERROR(W104/W97,0)</f>
        <v>0</v>
      </c>
      <c r="X105" s="22" t="n">
        <f aca="false">IFERROR(X104/X97,0)</f>
        <v>0</v>
      </c>
      <c r="Y105" s="22" t="n">
        <f aca="false">IFERROR(Y104/Y97,0)</f>
        <v>0</v>
      </c>
      <c r="Z105" s="22" t="n">
        <f aca="false">IFERROR(Z104/Z97,0)</f>
        <v>0</v>
      </c>
      <c r="AA105" s="22" t="n">
        <f aca="false">IFERROR(AA104/AA97,0)</f>
        <v>0</v>
      </c>
      <c r="AB105" s="22" t="n">
        <f aca="false">IFERROR(AB104/AB97,0)</f>
        <v>0</v>
      </c>
      <c r="AC105" s="22" t="n">
        <f aca="false">IFERROR(AC104/AC97,0)</f>
        <v>0</v>
      </c>
      <c r="AD105" s="22" t="n">
        <f aca="false">IFERROR(AD104/AD97,0)</f>
        <v>0</v>
      </c>
      <c r="AE105" s="22" t="n">
        <f aca="false">IFERROR(AE104/AE97,0)</f>
        <v>0</v>
      </c>
      <c r="AF105" s="22" t="n">
        <f aca="false">IFERROR(AF104/AF97,0)</f>
        <v>0</v>
      </c>
      <c r="AG105" s="22" t="n">
        <f aca="false">IFERROR(AG104/AG97,0)</f>
        <v>0</v>
      </c>
      <c r="AH105" s="22" t="n">
        <f aca="false">IFERROR(AH104/AH97,0)</f>
        <v>0</v>
      </c>
    </row>
    <row r="106" customFormat="false" ht="15" hidden="false" customHeight="true" outlineLevel="0" collapsed="false">
      <c r="A106" s="3" t="s">
        <v>151</v>
      </c>
      <c r="B106" s="21" t="n">
        <v>0</v>
      </c>
      <c r="C106" s="21" t="n">
        <v>0</v>
      </c>
      <c r="D106" s="21" t="n">
        <v>0</v>
      </c>
      <c r="E106" s="21" t="n">
        <v>0</v>
      </c>
      <c r="F106" s="21" t="n">
        <v>0</v>
      </c>
      <c r="G106" s="21" t="n">
        <v>0</v>
      </c>
      <c r="H106" s="21" t="n">
        <v>0</v>
      </c>
      <c r="I106" s="21" t="n">
        <v>0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1" t="n">
        <v>0</v>
      </c>
      <c r="S106" s="21" t="n">
        <v>0</v>
      </c>
      <c r="T106" s="21" t="n">
        <v>0</v>
      </c>
      <c r="U106" s="21" t="n">
        <v>0</v>
      </c>
      <c r="V106" s="21" t="n">
        <v>0</v>
      </c>
      <c r="W106" s="21" t="n">
        <v>0</v>
      </c>
      <c r="X106" s="21" t="n">
        <v>0</v>
      </c>
      <c r="Y106" s="21" t="n">
        <v>0</v>
      </c>
      <c r="Z106" s="21" t="n">
        <v>0</v>
      </c>
      <c r="AA106" s="21" t="n">
        <v>0</v>
      </c>
      <c r="AB106" s="21" t="n">
        <v>0</v>
      </c>
      <c r="AC106" s="21" t="n">
        <v>0</v>
      </c>
      <c r="AD106" s="21" t="n">
        <v>0</v>
      </c>
      <c r="AE106" s="21" t="n">
        <f aca="false">SUM(B106:I106)</f>
        <v>0</v>
      </c>
      <c r="AF106" s="21" t="n">
        <f aca="false">SUM(J106:U106)</f>
        <v>0</v>
      </c>
      <c r="AG106" s="21" t="n">
        <f aca="false">SUM(V106:AD106)</f>
        <v>0</v>
      </c>
      <c r="AH106" s="21" t="n">
        <f aca="false">SUM(B106:AD106)</f>
        <v>0</v>
      </c>
    </row>
    <row r="107" customFormat="false" ht="15" hidden="false" customHeight="true" outlineLevel="0" collapsed="false">
      <c r="A107" s="11" t="s">
        <v>152</v>
      </c>
      <c r="B107" s="23" t="n">
        <f aca="false">B104+B106</f>
        <v>0</v>
      </c>
      <c r="C107" s="23" t="n">
        <f aca="false">C104+C106</f>
        <v>0</v>
      </c>
      <c r="D107" s="23" t="n">
        <f aca="false">D104+D106</f>
        <v>0</v>
      </c>
      <c r="E107" s="23" t="n">
        <f aca="false">E104+E106</f>
        <v>0</v>
      </c>
      <c r="F107" s="23" t="n">
        <f aca="false">F104+F106</f>
        <v>0</v>
      </c>
      <c r="G107" s="23" t="n">
        <f aca="false">G104+G106</f>
        <v>0</v>
      </c>
      <c r="H107" s="23" t="n">
        <f aca="false">H104+H106</f>
        <v>0</v>
      </c>
      <c r="I107" s="23" t="n">
        <f aca="false">I104+I106</f>
        <v>0</v>
      </c>
      <c r="J107" s="23" t="n">
        <f aca="false">J104+J106</f>
        <v>0</v>
      </c>
      <c r="K107" s="23" t="n">
        <f aca="false">K104+K106</f>
        <v>0</v>
      </c>
      <c r="L107" s="23" t="n">
        <f aca="false">L104+L106</f>
        <v>0</v>
      </c>
      <c r="M107" s="23" t="n">
        <f aca="false">M104+M106</f>
        <v>0</v>
      </c>
      <c r="N107" s="23" t="n">
        <f aca="false">N104+N106</f>
        <v>0</v>
      </c>
      <c r="O107" s="23" t="n">
        <f aca="false">O104+O106</f>
        <v>0</v>
      </c>
      <c r="P107" s="23" t="n">
        <f aca="false">P104+P106</f>
        <v>0</v>
      </c>
      <c r="Q107" s="23" t="n">
        <f aca="false">Q104+Q106</f>
        <v>0</v>
      </c>
      <c r="R107" s="23" t="n">
        <f aca="false">R104+R106</f>
        <v>0</v>
      </c>
      <c r="S107" s="23" t="n">
        <f aca="false">S104+S106</f>
        <v>0</v>
      </c>
      <c r="T107" s="23" t="n">
        <f aca="false">T104+T106</f>
        <v>0</v>
      </c>
      <c r="U107" s="23" t="n">
        <f aca="false">U104+U106</f>
        <v>0</v>
      </c>
      <c r="V107" s="23" t="n">
        <f aca="false">V104+V106</f>
        <v>0</v>
      </c>
      <c r="W107" s="23" t="n">
        <f aca="false">W104+W106</f>
        <v>0</v>
      </c>
      <c r="X107" s="23" t="n">
        <f aca="false">X104+X106</f>
        <v>-0.58</v>
      </c>
      <c r="Y107" s="23" t="n">
        <f aca="false">Y104+Y106</f>
        <v>0</v>
      </c>
      <c r="Z107" s="23" t="n">
        <f aca="false">Z104+Z106</f>
        <v>0</v>
      </c>
      <c r="AA107" s="23" t="n">
        <f aca="false">AA104+AA106</f>
        <v>-71.65</v>
      </c>
      <c r="AB107" s="23" t="n">
        <f aca="false">AB104+AB106</f>
        <v>0</v>
      </c>
      <c r="AC107" s="23" t="n">
        <f aca="false">AC104+AC106</f>
        <v>0</v>
      </c>
      <c r="AD107" s="23" t="n">
        <f aca="false">AD104+AD106</f>
        <v>0</v>
      </c>
      <c r="AE107" s="23" t="n">
        <f aca="false">AE104+AE106</f>
        <v>0</v>
      </c>
      <c r="AF107" s="23" t="n">
        <f aca="false">AF104+AF106</f>
        <v>0</v>
      </c>
      <c r="AG107" s="23" t="n">
        <f aca="false">AG104+AG106</f>
        <v>-72.23</v>
      </c>
      <c r="AH107" s="23" t="n">
        <f aca="false">AH104+AH106</f>
        <v>-72.23</v>
      </c>
    </row>
    <row r="109" customFormat="false" ht="15" hidden="false" customHeight="true" outlineLevel="0" collapsed="false">
      <c r="A109" s="6" t="s">
        <v>119</v>
      </c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</row>
    <row r="110" customFormat="false" ht="15" hidden="false" customHeight="true" outlineLevel="0" collapsed="false">
      <c r="A110" s="11" t="s">
        <v>109</v>
      </c>
      <c r="B110" s="23" t="n">
        <f aca="false">B20+B35+B50+B65+B80+B95</f>
        <v>0</v>
      </c>
      <c r="C110" s="23" t="n">
        <f aca="false">C20+C35+C50+C65+C80+C95</f>
        <v>0</v>
      </c>
      <c r="D110" s="23" t="n">
        <f aca="false">D20+D35+D50+D65+D80+D95</f>
        <v>0</v>
      </c>
      <c r="E110" s="23" t="n">
        <f aca="false">E20+E35+E50+E65+E80+E95</f>
        <v>0</v>
      </c>
      <c r="F110" s="23" t="n">
        <f aca="false">F20+F35+F50+F65+F80+F95</f>
        <v>0</v>
      </c>
      <c r="G110" s="23" t="n">
        <f aca="false">G20+G35+G50+G65+G80+G95</f>
        <v>0</v>
      </c>
      <c r="H110" s="23" t="n">
        <f aca="false">H20+H35+H50+H65+H80+H95</f>
        <v>0</v>
      </c>
      <c r="I110" s="23" t="n">
        <f aca="false">I20+I35+I50+I65+I80+I95</f>
        <v>0</v>
      </c>
      <c r="J110" s="23" t="n">
        <f aca="false">J20+J35+J50+J65+J80+J95</f>
        <v>5317.36</v>
      </c>
      <c r="K110" s="23" t="n">
        <f aca="false">K20+K35+K50+K65+K80+K95</f>
        <v>16169.05</v>
      </c>
      <c r="L110" s="23" t="n">
        <f aca="false">L20+L35+L50+L65+L80+L95</f>
        <v>17805.3</v>
      </c>
      <c r="M110" s="23" t="n">
        <f aca="false">M20+M35+M50+M65+M80+M95</f>
        <v>20093.72</v>
      </c>
      <c r="N110" s="23" t="n">
        <f aca="false">N20+N35+N50+N65+N80+N95</f>
        <v>36517.5</v>
      </c>
      <c r="O110" s="23" t="n">
        <f aca="false">O20+O35+O50+O65+O80+O95</f>
        <v>24075.79</v>
      </c>
      <c r="P110" s="23" t="n">
        <f aca="false">P20+P35+P50+P65+P80+P95</f>
        <v>37910.45</v>
      </c>
      <c r="Q110" s="23" t="n">
        <f aca="false">Q20+Q35+Q50+Q65+Q80+Q95</f>
        <v>47761.09</v>
      </c>
      <c r="R110" s="23" t="n">
        <f aca="false">R20+R35+R50+R65+R80+R95</f>
        <v>55411.4</v>
      </c>
      <c r="S110" s="23" t="n">
        <f aca="false">S20+S35+S50+S65+S80+S95</f>
        <v>52086.23</v>
      </c>
      <c r="T110" s="23" t="n">
        <f aca="false">T20+T35+T50+T65+T80+T95</f>
        <v>32799.83</v>
      </c>
      <c r="U110" s="23" t="n">
        <f aca="false">U20+U35+U50+U65+U80+U95</f>
        <v>47589.7</v>
      </c>
      <c r="V110" s="23" t="n">
        <f aca="false">V20+V35+V50+V65+V80+V95</f>
        <v>55876.97</v>
      </c>
      <c r="W110" s="23" t="n">
        <f aca="false">W20+W35+W50+W65+W80+W95</f>
        <v>55564.7</v>
      </c>
      <c r="X110" s="23" t="n">
        <f aca="false">X20+X35+X50+X65+X80+X95</f>
        <v>51452.63</v>
      </c>
      <c r="Y110" s="23" t="n">
        <f aca="false">Y20+Y35+Y50+Y65+Y80+Y95</f>
        <v>56089.3</v>
      </c>
      <c r="Z110" s="23" t="n">
        <f aca="false">Z20+Z35+Z50+Z65+Z80+Z95</f>
        <v>57868.78</v>
      </c>
      <c r="AA110" s="23" t="n">
        <f aca="false">AA20+AA35+AA50+AA65+AA80+AA95</f>
        <v>50692.17</v>
      </c>
      <c r="AB110" s="23" t="n">
        <f aca="false">AB20+AB35+AB50+AB65+AB80+AB95</f>
        <v>68327.13</v>
      </c>
      <c r="AC110" s="23" t="n">
        <f aca="false">AC20+AC35+AC50+AC65+AC80+AC95</f>
        <v>83843.68</v>
      </c>
      <c r="AD110" s="23" t="n">
        <f aca="false">AD20+AD35+AD50+AD65+AD80+AD95</f>
        <v>58154.56</v>
      </c>
      <c r="AE110" s="23" t="n">
        <f aca="false">AE20+AE35+AE50+AE65+AE80+AE95</f>
        <v>0</v>
      </c>
      <c r="AF110" s="23" t="n">
        <f aca="false">AF20+AF35+AF50+AF65+AF80+AF95</f>
        <v>393537.42</v>
      </c>
      <c r="AG110" s="23" t="n">
        <f aca="false">AG20+AG35+AG50+AG65+AG80+AG95</f>
        <v>537869.92</v>
      </c>
      <c r="AH110" s="23" t="n">
        <f aca="false">AH20+AH35+AH50+AH65+AH80+AH95</f>
        <v>931407.34</v>
      </c>
    </row>
    <row r="111" customFormat="false" ht="15" hidden="false" customHeight="true" outlineLevel="0" collapsed="false">
      <c r="A111" s="11" t="s">
        <v>110</v>
      </c>
      <c r="B111" s="23" t="n">
        <f aca="false">B22+B37+B52+B67+B82+B97</f>
        <v>0</v>
      </c>
      <c r="C111" s="23" t="n">
        <f aca="false">C22+C37+C52+C67+C82+C97</f>
        <v>0</v>
      </c>
      <c r="D111" s="23" t="n">
        <f aca="false">D22+D37+D52+D67+D82+D97</f>
        <v>0</v>
      </c>
      <c r="E111" s="23" t="n">
        <f aca="false">E22+E37+E52+E67+E82+E97</f>
        <v>0</v>
      </c>
      <c r="F111" s="23" t="n">
        <f aca="false">F22+F37+F52+F67+F82+F97</f>
        <v>0</v>
      </c>
      <c r="G111" s="23" t="n">
        <f aca="false">G22+G37+G52+G67+G82+G97</f>
        <v>0</v>
      </c>
      <c r="H111" s="23" t="n">
        <f aca="false">H22+H37+H52+H67+H82+H97</f>
        <v>0</v>
      </c>
      <c r="I111" s="23" t="n">
        <f aca="false">I22+I37+I52+I67+I82+I97</f>
        <v>0</v>
      </c>
      <c r="J111" s="23" t="n">
        <f aca="false">J22+J37+J52+J67+J82+J97</f>
        <v>4036.97</v>
      </c>
      <c r="K111" s="23" t="n">
        <f aca="false">K22+K37+K52+K67+K82+K97</f>
        <v>14368.03</v>
      </c>
      <c r="L111" s="23" t="n">
        <f aca="false">L22+L37+L52+L67+L82+L97</f>
        <v>16294.96</v>
      </c>
      <c r="M111" s="23" t="n">
        <f aca="false">M22+M37+M52+M67+M82+M97</f>
        <v>18853.42</v>
      </c>
      <c r="N111" s="23" t="n">
        <f aca="false">N22+N37+N52+N67+N82+N97</f>
        <v>27255.51</v>
      </c>
      <c r="O111" s="23" t="n">
        <f aca="false">O22+O37+O52+O67+O82+O97</f>
        <v>21763.65</v>
      </c>
      <c r="P111" s="23" t="n">
        <f aca="false">P22+P37+P52+P67+P82+P97</f>
        <v>32777.55</v>
      </c>
      <c r="Q111" s="23" t="n">
        <f aca="false">Q22+Q37+Q52+Q67+Q82+Q97</f>
        <v>44257.14</v>
      </c>
      <c r="R111" s="23" t="n">
        <f aca="false">R22+R37+R52+R67+R82+R97</f>
        <v>52850.21</v>
      </c>
      <c r="S111" s="23" t="n">
        <f aca="false">S22+S37+S52+S67+S82+S97</f>
        <v>50572.36</v>
      </c>
      <c r="T111" s="23" t="n">
        <f aca="false">T22+T37+T52+T67+T82+T97</f>
        <v>32119.15</v>
      </c>
      <c r="U111" s="23" t="n">
        <f aca="false">U22+U37+U52+U67+U82+U97</f>
        <v>46229.22</v>
      </c>
      <c r="V111" s="23" t="n">
        <f aca="false">V22+V37+V52+V67+V82+V97</f>
        <v>54653.57</v>
      </c>
      <c r="W111" s="23" t="n">
        <f aca="false">W22+W37+W52+W67+W82+W97</f>
        <v>53596.15</v>
      </c>
      <c r="X111" s="23" t="n">
        <f aca="false">X22+X37+X52+X67+X82+X97</f>
        <v>48159.95</v>
      </c>
      <c r="Y111" s="23" t="n">
        <f aca="false">Y22+Y37+Y52+Y67+Y82+Y97</f>
        <v>53071.91</v>
      </c>
      <c r="Z111" s="23" t="n">
        <f aca="false">Z22+Z37+Z52+Z67+Z82+Z97</f>
        <v>53952.94</v>
      </c>
      <c r="AA111" s="23" t="n">
        <f aca="false">AA22+AA37+AA52+AA67+AA82+AA97</f>
        <v>46367.48</v>
      </c>
      <c r="AB111" s="23" t="n">
        <f aca="false">AB22+AB37+AB52+AB67+AB82+AB97</f>
        <v>63004.75</v>
      </c>
      <c r="AC111" s="23" t="n">
        <f aca="false">AC22+AC37+AC52+AC67+AC82+AC97</f>
        <v>78062.27</v>
      </c>
      <c r="AD111" s="23" t="n">
        <f aca="false">AD22+AD37+AD52+AD67+AD82+AD97</f>
        <v>55168.85</v>
      </c>
      <c r="AE111" s="23" t="n">
        <f aca="false">AE22+AE37+AE52+AE67+AE82+AE97</f>
        <v>0</v>
      </c>
      <c r="AF111" s="23" t="n">
        <f aca="false">AF22+AF37+AF52+AF67+AF82+AF97</f>
        <v>361378.17</v>
      </c>
      <c r="AG111" s="23" t="n">
        <f aca="false">AG22+AG37+AG52+AG67+AG82+AG97</f>
        <v>506037.87</v>
      </c>
      <c r="AH111" s="23" t="n">
        <f aca="false">AH22+AH37+AH52+AH67+AH82+AH97</f>
        <v>867416.04</v>
      </c>
    </row>
    <row r="112" customFormat="false" ht="15" hidden="false" customHeight="true" outlineLevel="0" collapsed="false">
      <c r="A112" s="11" t="s">
        <v>146</v>
      </c>
      <c r="B112" s="23" t="n">
        <f aca="false">B24+B39+B54+B69+B84+B99</f>
        <v>0</v>
      </c>
      <c r="C112" s="23" t="n">
        <f aca="false">C24+C39+C54+C69+C84+C99</f>
        <v>0</v>
      </c>
      <c r="D112" s="23" t="n">
        <f aca="false">D24+D39+D54+D69+D84+D99</f>
        <v>0</v>
      </c>
      <c r="E112" s="23" t="n">
        <f aca="false">E24+E39+E54+E69+E84+E99</f>
        <v>0</v>
      </c>
      <c r="F112" s="23" t="n">
        <f aca="false">F24+F39+F54+F69+F84+F99</f>
        <v>0</v>
      </c>
      <c r="G112" s="23" t="n">
        <f aca="false">G24+G39+G54+G69+G84+G99</f>
        <v>0</v>
      </c>
      <c r="H112" s="23" t="n">
        <f aca="false">H24+H39+H54+H69+H84+H99</f>
        <v>0</v>
      </c>
      <c r="I112" s="23" t="n">
        <f aca="false">I24+I39+I54+I69+I84+I99</f>
        <v>0</v>
      </c>
      <c r="J112" s="23" t="n">
        <f aca="false">J24+J39+J54+J69+J84+J99</f>
        <v>3215.52</v>
      </c>
      <c r="K112" s="23" t="n">
        <f aca="false">K24+K39+K54+K69+K84+K99</f>
        <v>11728.69</v>
      </c>
      <c r="L112" s="23" t="n">
        <f aca="false">L24+L39+L54+L69+L84+L99</f>
        <v>11846.69</v>
      </c>
      <c r="M112" s="23" t="n">
        <f aca="false">M24+M39+M54+M69+M84+M99</f>
        <v>12177.51</v>
      </c>
      <c r="N112" s="23" t="n">
        <f aca="false">N24+N39+N54+N69+N84+N99</f>
        <v>17220.61</v>
      </c>
      <c r="O112" s="23" t="n">
        <f aca="false">O24+O39+O54+O69+O84+O99</f>
        <v>14888.39</v>
      </c>
      <c r="P112" s="23" t="n">
        <f aca="false">P24+P39+P54+P69+P84+P99</f>
        <v>20969.79</v>
      </c>
      <c r="Q112" s="23" t="n">
        <f aca="false">Q24+Q39+Q54+Q69+Q84+Q99</f>
        <v>29100.53</v>
      </c>
      <c r="R112" s="23" t="n">
        <f aca="false">R24+R39+R54+R69+R84+R99</f>
        <v>33156.01</v>
      </c>
      <c r="S112" s="23" t="n">
        <f aca="false">S24+S39+S54+S69+S84+S99</f>
        <v>31773.14</v>
      </c>
      <c r="T112" s="23" t="n">
        <f aca="false">T24+T39+T54+T69+T84+T99</f>
        <v>19521.89</v>
      </c>
      <c r="U112" s="23" t="n">
        <f aca="false">U24+U39+U54+U69+U84+U99</f>
        <v>32558.29</v>
      </c>
      <c r="V112" s="23" t="n">
        <f aca="false">V24+V39+V54+V69+V84+V99</f>
        <v>32793.41</v>
      </c>
      <c r="W112" s="23" t="n">
        <f aca="false">W24+W39+W54+W69+W84+W99</f>
        <v>38253.16</v>
      </c>
      <c r="X112" s="23" t="n">
        <f aca="false">X24+X39+X54+X69+X84+X99</f>
        <v>29328.99</v>
      </c>
      <c r="Y112" s="23" t="n">
        <f aca="false">Y24+Y39+Y54+Y69+Y84+Y99</f>
        <v>32606.98</v>
      </c>
      <c r="Z112" s="23" t="n">
        <f aca="false">Z24+Z39+Z54+Z69+Z84+Z99</f>
        <v>36470.4</v>
      </c>
      <c r="AA112" s="23" t="n">
        <f aca="false">AA24+AA39+AA54+AA69+AA84+AA99</f>
        <v>28957.69</v>
      </c>
      <c r="AB112" s="23" t="n">
        <f aca="false">AB24+AB39+AB54+AB69+AB84+AB99</f>
        <v>46031.32</v>
      </c>
      <c r="AC112" s="23" t="n">
        <f aca="false">AC24+AC39+AC54+AC69+AC84+AC99</f>
        <v>55447.31</v>
      </c>
      <c r="AD112" s="23" t="n">
        <f aca="false">AD24+AD39+AD54+AD69+AD84+AD99</f>
        <v>39321.92</v>
      </c>
      <c r="AE112" s="23" t="n">
        <f aca="false">AE24+AE39+AE54+AE69+AE84+AE99</f>
        <v>0</v>
      </c>
      <c r="AF112" s="23" t="n">
        <f aca="false">AF24+AF39+AF54+AF69+AF84+AF99</f>
        <v>238157.06</v>
      </c>
      <c r="AG112" s="23" t="n">
        <f aca="false">AG24+AG39+AG54+AG69+AG84+AG99</f>
        <v>339211.18</v>
      </c>
      <c r="AH112" s="23" t="n">
        <f aca="false">AH24+AH39+AH54+AH69+AH84+AH99</f>
        <v>577368.24</v>
      </c>
    </row>
    <row r="113" customFormat="false" ht="15" hidden="false" customHeight="true" outlineLevel="0" collapsed="false">
      <c r="A113" s="3" t="s">
        <v>23</v>
      </c>
      <c r="B113" s="22" t="n">
        <f aca="false">IFERROR(B112/B111,0)</f>
        <v>0</v>
      </c>
      <c r="C113" s="22" t="n">
        <f aca="false">IFERROR(C112/C111,0)</f>
        <v>0</v>
      </c>
      <c r="D113" s="22" t="n">
        <f aca="false">IFERROR(D112/D111,0)</f>
        <v>0</v>
      </c>
      <c r="E113" s="22" t="n">
        <f aca="false">IFERROR(E112/E111,0)</f>
        <v>0</v>
      </c>
      <c r="F113" s="22" t="n">
        <f aca="false">IFERROR(F112/F111,0)</f>
        <v>0</v>
      </c>
      <c r="G113" s="22" t="n">
        <f aca="false">IFERROR(G112/G111,0)</f>
        <v>0</v>
      </c>
      <c r="H113" s="22" t="n">
        <f aca="false">IFERROR(H112/H111,0)</f>
        <v>0</v>
      </c>
      <c r="I113" s="22" t="n">
        <f aca="false">IFERROR(I112/I111,0)</f>
        <v>0</v>
      </c>
      <c r="J113" s="22" t="n">
        <f aca="false">IFERROR(J112/J111,0)</f>
        <v>0.796518180714744</v>
      </c>
      <c r="K113" s="22" t="n">
        <f aca="false">IFERROR(K112/K111,0)</f>
        <v>0.81630467085606</v>
      </c>
      <c r="L113" s="22" t="n">
        <f aca="false">IFERROR(L112/L111,0)</f>
        <v>0.727015592551317</v>
      </c>
      <c r="M113" s="22" t="n">
        <f aca="false">IFERROR(M112/M111,0)</f>
        <v>0.64590456267351</v>
      </c>
      <c r="N113" s="22" t="n">
        <f aca="false">IFERROR(N112/N111,0)</f>
        <v>0.631821235412583</v>
      </c>
      <c r="O113" s="22" t="n">
        <f aca="false">IFERROR(O112/O111,0)</f>
        <v>0.684094349982655</v>
      </c>
      <c r="P113" s="22" t="n">
        <f aca="false">IFERROR(P112/P111,0)</f>
        <v>0.639760750879794</v>
      </c>
      <c r="Q113" s="22" t="n">
        <f aca="false">IFERROR(Q112/Q111,0)</f>
        <v>0.657532999195158</v>
      </c>
      <c r="R113" s="22" t="n">
        <f aca="false">IFERROR(R112/R111,0)</f>
        <v>0.627358150516337</v>
      </c>
      <c r="S113" s="22" t="n">
        <f aca="false">IFERROR(S112/S111,0)</f>
        <v>0.628270857836178</v>
      </c>
      <c r="T113" s="22" t="n">
        <f aca="false">IFERROR(T112/T111,0)</f>
        <v>0.607795972184818</v>
      </c>
      <c r="U113" s="22" t="n">
        <f aca="false">IFERROR(U112/U111,0)</f>
        <v>0.704279457883996</v>
      </c>
      <c r="V113" s="22" t="n">
        <f aca="false">IFERROR(V112/V111,0)</f>
        <v>0.600023200680212</v>
      </c>
      <c r="W113" s="22" t="n">
        <f aca="false">IFERROR(W112/W111,0)</f>
        <v>0.713729624236069</v>
      </c>
      <c r="X113" s="22" t="n">
        <f aca="false">IFERROR(X112/X111,0)</f>
        <v>0.608991288404577</v>
      </c>
      <c r="Y113" s="22" t="n">
        <f aca="false">IFERROR(Y112/Y111,0)</f>
        <v>0.614392434717349</v>
      </c>
      <c r="Z113" s="22" t="n">
        <f aca="false">IFERROR(Z112/Z111,0)</f>
        <v>0.675966870387415</v>
      </c>
      <c r="AA113" s="22" t="n">
        <f aca="false">IFERROR(AA112/AA111,0)</f>
        <v>0.624525853033203</v>
      </c>
      <c r="AB113" s="22" t="n">
        <f aca="false">IFERROR(AB112/AB111,0)</f>
        <v>0.730600788035823</v>
      </c>
      <c r="AC113" s="22" t="n">
        <f aca="false">IFERROR(AC112/AC111,0)</f>
        <v>0.71029589582778</v>
      </c>
      <c r="AD113" s="22" t="n">
        <f aca="false">IFERROR(AD112/AD111,0)</f>
        <v>0.712755839572512</v>
      </c>
      <c r="AE113" s="22" t="n">
        <f aca="false">IFERROR(AE112/AE111,0)</f>
        <v>0</v>
      </c>
      <c r="AF113" s="22" t="n">
        <f aca="false">IFERROR(AF112/AF111,0)</f>
        <v>0.659024478429342</v>
      </c>
      <c r="AG113" s="22" t="n">
        <f aca="false">IFERROR(AG112/AG111,0)</f>
        <v>0.670327657493302</v>
      </c>
      <c r="AH113" s="22" t="n">
        <f aca="false">IFERROR(AH112/AH111,0)</f>
        <v>0.665618588284348</v>
      </c>
    </row>
    <row r="114" customFormat="false" ht="15" hidden="false" customHeight="true" outlineLevel="0" collapsed="false">
      <c r="A114" s="26" t="s">
        <v>153</v>
      </c>
      <c r="B114" s="27" t="n">
        <f aca="false">B29+B44+B59+B74+B89+B104</f>
        <v>0</v>
      </c>
      <c r="C114" s="27" t="n">
        <f aca="false">C29+C44+C59+C74+C89+C104</f>
        <v>0</v>
      </c>
      <c r="D114" s="27" t="n">
        <f aca="false">D29+D44+D59+D74+D89+D104</f>
        <v>0</v>
      </c>
      <c r="E114" s="27" t="n">
        <f aca="false">E29+E44+E59+E74+E89+E104</f>
        <v>0</v>
      </c>
      <c r="F114" s="27" t="n">
        <f aca="false">F29+F44+F59+F74+F89+F104</f>
        <v>-1843.57</v>
      </c>
      <c r="G114" s="27" t="n">
        <f aca="false">G29+G44+G59+G74+G89+G104</f>
        <v>-3903.48</v>
      </c>
      <c r="H114" s="27" t="n">
        <f aca="false">H29+H44+H59+H74+H89+H104</f>
        <v>-5214.58</v>
      </c>
      <c r="I114" s="27" t="n">
        <f aca="false">I29+I44+I59+I74+I89+I104</f>
        <v>-8706.6</v>
      </c>
      <c r="J114" s="27" t="n">
        <f aca="false">J29+J44+J59+J74+J89+J104</f>
        <v>-11377.22</v>
      </c>
      <c r="K114" s="27" t="n">
        <f aca="false">K29+K44+K59+K74+K89+K104</f>
        <v>-2557.93</v>
      </c>
      <c r="L114" s="27" t="n">
        <f aca="false">L29+L44+L59+L74+L89+L104</f>
        <v>-5517.71</v>
      </c>
      <c r="M114" s="27" t="n">
        <f aca="false">M29+M44+M59+M74+M89+M104</f>
        <v>-5526.89</v>
      </c>
      <c r="N114" s="27" t="n">
        <f aca="false">N29+N44+N59+N74+N89+N104</f>
        <v>-4354.14</v>
      </c>
      <c r="O114" s="27" t="n">
        <f aca="false">O29+O44+O59+O74+O89+O104</f>
        <v>-4912.22</v>
      </c>
      <c r="P114" s="27" t="n">
        <f aca="false">P29+P44+P59+P74+P89+P104</f>
        <v>-307.859999999997</v>
      </c>
      <c r="Q114" s="27" t="n">
        <f aca="false">Q29+Q44+Q59+Q74+Q89+Q104</f>
        <v>3194.32</v>
      </c>
      <c r="R114" s="27" t="n">
        <f aca="false">R29+R44+R59+R74+R89+R104</f>
        <v>11153.83</v>
      </c>
      <c r="S114" s="27" t="n">
        <f aca="false">S29+S44+S59+S74+S89+S104</f>
        <v>2818.23</v>
      </c>
      <c r="T114" s="27" t="n">
        <f aca="false">T29+T44+T59+T74+T89+T104</f>
        <v>-9805.89</v>
      </c>
      <c r="U114" s="27" t="n">
        <f aca="false">U29+U44+U59+U74+U89+U104</f>
        <v>1716.92</v>
      </c>
      <c r="V114" s="27" t="n">
        <f aca="false">V29+V44+V59+V74+V89+V104</f>
        <v>-3653.34</v>
      </c>
      <c r="W114" s="27" t="n">
        <f aca="false">W29+W44+W59+W74+W89+W104</f>
        <v>2400.61000000001</v>
      </c>
      <c r="X114" s="27" t="n">
        <f aca="false">X29+X44+X59+X74+X89+X104</f>
        <v>-6951.59</v>
      </c>
      <c r="Y114" s="27" t="n">
        <f aca="false">Y29+Y44+Y59+Y74+Y89+Y104</f>
        <v>-742.630000000001</v>
      </c>
      <c r="Z114" s="27" t="n">
        <f aca="false">Z29+Z44+Z59+Z74+Z89+Z104</f>
        <v>269.85</v>
      </c>
      <c r="AA114" s="27" t="n">
        <f aca="false">AA29+AA44+AA59+AA74+AA89+AA104</f>
        <v>-2599.26</v>
      </c>
      <c r="AB114" s="27" t="n">
        <f aca="false">AB29+AB44+AB59+AB74+AB89+AB104</f>
        <v>14801.21</v>
      </c>
      <c r="AC114" s="27" t="n">
        <f aca="false">AC29+AC44+AC59+AC74+AC89+AC104</f>
        <v>21705.81</v>
      </c>
      <c r="AD114" s="27" t="n">
        <f aca="false">AD29+AD44+AD59+AD74+AD89+AD104</f>
        <v>12539.75</v>
      </c>
      <c r="AE114" s="27" t="n">
        <f aca="false">AE29+AE44+AE59+AE74+AE89+AE104</f>
        <v>-19668.23</v>
      </c>
      <c r="AF114" s="27" t="n">
        <f aca="false">AF29+AF44+AF59+AF74+AF89+AF104</f>
        <v>-25476.56</v>
      </c>
      <c r="AG114" s="27" t="n">
        <f aca="false">AG29+AG44+AG59+AG74+AG89+AG104</f>
        <v>37770.41</v>
      </c>
      <c r="AH114" s="27" t="n">
        <f aca="false">AH29+AH44+AH59+AH74+AH89+AH104</f>
        <v>-7374.38000000005</v>
      </c>
    </row>
    <row r="115" customFormat="false" ht="15" hidden="false" customHeight="true" outlineLevel="0" collapsed="false">
      <c r="A115" s="3" t="s">
        <v>150</v>
      </c>
      <c r="B115" s="22" t="n">
        <f aca="false">IFERROR(B114/B111,0)</f>
        <v>0</v>
      </c>
      <c r="C115" s="22" t="n">
        <f aca="false">IFERROR(C114/C111,0)</f>
        <v>0</v>
      </c>
      <c r="D115" s="22" t="n">
        <f aca="false">IFERROR(D114/D111,0)</f>
        <v>0</v>
      </c>
      <c r="E115" s="22" t="n">
        <f aca="false">IFERROR(E114/E111,0)</f>
        <v>0</v>
      </c>
      <c r="F115" s="22" t="n">
        <f aca="false">IFERROR(F114/F111,0)</f>
        <v>0</v>
      </c>
      <c r="G115" s="22" t="n">
        <f aca="false">IFERROR(G114/G111,0)</f>
        <v>0</v>
      </c>
      <c r="H115" s="22" t="n">
        <f aca="false">IFERROR(H114/H111,0)</f>
        <v>0</v>
      </c>
      <c r="I115" s="22" t="n">
        <f aca="false">IFERROR(I114/I111,0)</f>
        <v>0</v>
      </c>
      <c r="J115" s="22" t="n">
        <f aca="false">IFERROR(J114/J111,0)</f>
        <v>-2.81825725729941</v>
      </c>
      <c r="K115" s="22" t="n">
        <f aca="false">IFERROR(K114/K111,0)</f>
        <v>-0.178029277500117</v>
      </c>
      <c r="L115" s="22" t="n">
        <f aca="false">IFERROR(L114/L111,0)</f>
        <v>-0.338614516390344</v>
      </c>
      <c r="M115" s="22" t="n">
        <f aca="false">IFERROR(M114/M111,0)</f>
        <v>-0.293150526535769</v>
      </c>
      <c r="N115" s="22" t="n">
        <f aca="false">IFERROR(N114/N111,0)</f>
        <v>-0.159752651849112</v>
      </c>
      <c r="O115" s="22" t="n">
        <f aca="false">IFERROR(O114/O111,0)</f>
        <v>-0.225707544460603</v>
      </c>
      <c r="P115" s="22" t="n">
        <f aca="false">IFERROR(P114/P111,0)</f>
        <v>-0.00939240425230064</v>
      </c>
      <c r="Q115" s="22" t="n">
        <f aca="false">IFERROR(Q114/Q111,0)</f>
        <v>0.0721763765123549</v>
      </c>
      <c r="R115" s="22" t="n">
        <f aca="false">IFERROR(R114/R111,0)</f>
        <v>0.211046086666448</v>
      </c>
      <c r="S115" s="22" t="n">
        <f aca="false">IFERROR(S114/S111,0)</f>
        <v>0.0557266854859057</v>
      </c>
      <c r="T115" s="22" t="n">
        <f aca="false">IFERROR(T114/T111,0)</f>
        <v>-0.30529730705825</v>
      </c>
      <c r="U115" s="22" t="n">
        <f aca="false">IFERROR(U114/U111,0)</f>
        <v>0.0371392811732494</v>
      </c>
      <c r="V115" s="22" t="n">
        <f aca="false">IFERROR(V114/V111,0)</f>
        <v>-0.0668454046094335</v>
      </c>
      <c r="W115" s="22" t="n">
        <f aca="false">IFERROR(W114/W111,0)</f>
        <v>0.0447907172436827</v>
      </c>
      <c r="X115" s="22" t="n">
        <f aca="false">IFERROR(X114/X111,0)</f>
        <v>-0.144343796037994</v>
      </c>
      <c r="Y115" s="22" t="n">
        <f aca="false">IFERROR(Y114/Y111,0)</f>
        <v>-0.0139929013295357</v>
      </c>
      <c r="Z115" s="22" t="n">
        <f aca="false">IFERROR(Z114/Z111,0)</f>
        <v>0.00500158100744835</v>
      </c>
      <c r="AA115" s="22" t="n">
        <f aca="false">IFERROR(AA114/AA111,0)</f>
        <v>-0.0560578232847677</v>
      </c>
      <c r="AB115" s="22" t="n">
        <f aca="false">IFERROR(AB114/AB111,0)</f>
        <v>0.234922128887108</v>
      </c>
      <c r="AC115" s="22" t="n">
        <f aca="false">IFERROR(AC114/AC111,0)</f>
        <v>0.278057632707837</v>
      </c>
      <c r="AD115" s="22" t="n">
        <f aca="false">IFERROR(AD114/AD111,0)</f>
        <v>0.227297650757629</v>
      </c>
      <c r="AE115" s="22" t="n">
        <f aca="false">IFERROR(AE114/AE111,0)</f>
        <v>0</v>
      </c>
      <c r="AF115" s="22" t="n">
        <f aca="false">IFERROR(AF114/AF111,0)</f>
        <v>-0.0704983369637408</v>
      </c>
      <c r="AG115" s="22" t="n">
        <f aca="false">IFERROR(AG114/AG111,0)</f>
        <v>0.074639492890127</v>
      </c>
      <c r="AH115" s="22" t="n">
        <f aca="false">IFERROR(AH114/AH111,0)</f>
        <v>-0.00850154903752996</v>
      </c>
    </row>
    <row r="116" customFormat="false" ht="15" hidden="false" customHeight="true" outlineLevel="0" collapsed="false">
      <c r="A116" s="3" t="s">
        <v>154</v>
      </c>
      <c r="B116" s="21" t="n">
        <f aca="false">B31+B46+B61+B76+B91+B106</f>
        <v>0</v>
      </c>
      <c r="C116" s="21" t="n">
        <f aca="false">C31+C46+C61+C76+C91+C106</f>
        <v>0</v>
      </c>
      <c r="D116" s="21" t="n">
        <f aca="false">D31+D46+D61+D76+D91+D106</f>
        <v>0</v>
      </c>
      <c r="E116" s="21" t="n">
        <f aca="false">E31+E46+E61+E76+E91+E106</f>
        <v>0</v>
      </c>
      <c r="F116" s="21" t="n">
        <f aca="false">F31+F46+F61+F76+F91+F106</f>
        <v>0</v>
      </c>
      <c r="G116" s="21" t="n">
        <f aca="false">G31+G46+G61+G76+G91+G106</f>
        <v>0</v>
      </c>
      <c r="H116" s="21" t="n">
        <f aca="false">H31+H46+H61+H76+H91+H106</f>
        <v>-3.26</v>
      </c>
      <c r="I116" s="21" t="n">
        <f aca="false">I31+I46+I61+I76+I91+I106</f>
        <v>-83.64</v>
      </c>
      <c r="J116" s="21" t="n">
        <f aca="false">J31+J46+J61+J76+J91+J106</f>
        <v>-2224.04</v>
      </c>
      <c r="K116" s="21" t="n">
        <f aca="false">K31+K46+K61+K76+K91+K106</f>
        <v>-2354.83</v>
      </c>
      <c r="L116" s="21" t="n">
        <f aca="false">L31+L46+L61+L76+L91+L106</f>
        <v>-3748.6</v>
      </c>
      <c r="M116" s="21" t="n">
        <f aca="false">M31+M46+M61+M76+M91+M106</f>
        <v>-4294.11</v>
      </c>
      <c r="N116" s="21" t="n">
        <f aca="false">N31+N46+N61+N76+N91+N106</f>
        <v>-4380.1</v>
      </c>
      <c r="O116" s="21" t="n">
        <f aca="false">O31+O46+O61+O76+O91+O106</f>
        <v>-4389.86</v>
      </c>
      <c r="P116" s="21" t="n">
        <f aca="false">P31+P46+P61+P76+P91+P106</f>
        <v>-4526.77</v>
      </c>
      <c r="Q116" s="21" t="n">
        <f aca="false">Q31+Q46+Q61+Q76+Q91+Q106</f>
        <v>-4617.94</v>
      </c>
      <c r="R116" s="21" t="n">
        <f aca="false">R31+R46+R61+R76+R91+R106</f>
        <v>-4822.37</v>
      </c>
      <c r="S116" s="21" t="n">
        <f aca="false">S31+S46+S61+S76+S91+S106</f>
        <v>-4830.77</v>
      </c>
      <c r="T116" s="21" t="n">
        <f aca="false">T31+T46+T61+T76+T91+T106</f>
        <v>-5093.48</v>
      </c>
      <c r="U116" s="21" t="n">
        <f aca="false">U31+U46+U61+U76+U91+U106</f>
        <v>-6900.48</v>
      </c>
      <c r="V116" s="21" t="n">
        <f aca="false">V31+V46+V61+V76+V91+V106</f>
        <v>-8853.91</v>
      </c>
      <c r="W116" s="21" t="n">
        <f aca="false">W31+W46+W61+W76+W91+W106</f>
        <v>-8853.71</v>
      </c>
      <c r="X116" s="21" t="n">
        <f aca="false">X31+X46+X61+X76+X91+X106</f>
        <v>-8853.79</v>
      </c>
      <c r="Y116" s="21" t="n">
        <f aca="false">Y31+Y46+Y61+Y76+Y91+Y106</f>
        <v>-8853.84</v>
      </c>
      <c r="Z116" s="21" t="n">
        <f aca="false">Z31+Z46+Z61+Z76+Z91+Z106</f>
        <v>-8883.19</v>
      </c>
      <c r="AA116" s="21" t="n">
        <f aca="false">AA31+AA46+AA61+AA76+AA91+AA106</f>
        <v>-8938.34</v>
      </c>
      <c r="AB116" s="21" t="n">
        <f aca="false">AB31+AB46+AB61+AB76+AB91+AB106</f>
        <v>-9425.5</v>
      </c>
      <c r="AC116" s="21" t="n">
        <f aca="false">AC31+AC46+AC61+AC76+AC91+AC106</f>
        <v>-9033.05</v>
      </c>
      <c r="AD116" s="21" t="n">
        <f aca="false">AD31+AD46+AD61+AD76+AD91+AD106</f>
        <v>-9033.15</v>
      </c>
      <c r="AE116" s="21" t="n">
        <f aca="false">AE31+AE46+AE61+AE76+AE91+AE106</f>
        <v>-86.9</v>
      </c>
      <c r="AF116" s="21" t="n">
        <f aca="false">AF31+AF46+AF61+AF76+AF91+AF106</f>
        <v>-52183.35</v>
      </c>
      <c r="AG116" s="21" t="n">
        <f aca="false">AG31+AG46+AG61+AG76+AG91+AG106</f>
        <v>-80728.48</v>
      </c>
      <c r="AH116" s="21" t="n">
        <f aca="false">AH31+AH46+AH61+AH76+AH91+AH106</f>
        <v>-132998.73</v>
      </c>
    </row>
    <row r="117" customFormat="false" ht="15" hidden="false" customHeight="true" outlineLevel="0" collapsed="false">
      <c r="A117" s="3" t="s">
        <v>155</v>
      </c>
      <c r="B117" s="21" t="n">
        <v>0</v>
      </c>
      <c r="C117" s="21" t="n">
        <v>0</v>
      </c>
      <c r="D117" s="21" t="n">
        <v>0</v>
      </c>
      <c r="E117" s="21" t="n">
        <v>0</v>
      </c>
      <c r="F117" s="21" t="n">
        <v>0</v>
      </c>
      <c r="G117" s="21" t="n">
        <v>0</v>
      </c>
      <c r="H117" s="21" t="n">
        <v>0</v>
      </c>
      <c r="I117" s="21" t="n">
        <v>0</v>
      </c>
      <c r="J117" s="21" t="n">
        <v>0</v>
      </c>
      <c r="K117" s="21" t="n">
        <v>0</v>
      </c>
      <c r="L117" s="21" t="n">
        <v>0</v>
      </c>
      <c r="M117" s="21" t="n">
        <v>0</v>
      </c>
      <c r="N117" s="21" t="n">
        <v>0</v>
      </c>
      <c r="O117" s="21" t="n">
        <v>0</v>
      </c>
      <c r="P117" s="21" t="n">
        <v>0</v>
      </c>
      <c r="Q117" s="21" t="n">
        <v>0</v>
      </c>
      <c r="R117" s="21" t="n">
        <v>0</v>
      </c>
      <c r="S117" s="21" t="n">
        <v>0</v>
      </c>
      <c r="T117" s="21" t="n">
        <v>0</v>
      </c>
      <c r="U117" s="21" t="n">
        <v>0</v>
      </c>
      <c r="V117" s="21" t="n">
        <v>0</v>
      </c>
      <c r="W117" s="21" t="n">
        <v>0</v>
      </c>
      <c r="X117" s="21" t="n">
        <v>0</v>
      </c>
      <c r="Y117" s="21" t="n">
        <v>0</v>
      </c>
      <c r="Z117" s="21" t="n">
        <v>0</v>
      </c>
      <c r="AA117" s="21" t="n">
        <v>0</v>
      </c>
      <c r="AB117" s="21" t="n">
        <v>0</v>
      </c>
      <c r="AC117" s="21" t="n">
        <v>-2195</v>
      </c>
      <c r="AD117" s="21" t="n">
        <v>0</v>
      </c>
      <c r="AE117" s="21" t="n">
        <f aca="false">SUM(B117:I117)</f>
        <v>0</v>
      </c>
      <c r="AF117" s="21" t="n">
        <f aca="false">SUM(J117:U117)</f>
        <v>0</v>
      </c>
      <c r="AG117" s="21" t="n">
        <f aca="false">SUM(V117:AD117)</f>
        <v>-2195</v>
      </c>
      <c r="AH117" s="21" t="n">
        <f aca="false">SUM(B117:AD117)</f>
        <v>-2195</v>
      </c>
    </row>
    <row r="118" customFormat="false" ht="15" hidden="false" customHeight="true" outlineLevel="0" collapsed="false">
      <c r="A118" s="26" t="s">
        <v>156</v>
      </c>
      <c r="B118" s="27" t="n">
        <f aca="false">B114-B117</f>
        <v>0</v>
      </c>
      <c r="C118" s="27" t="n">
        <f aca="false">C114-C117</f>
        <v>0</v>
      </c>
      <c r="D118" s="27" t="n">
        <f aca="false">D114-D117</f>
        <v>0</v>
      </c>
      <c r="E118" s="27" t="n">
        <f aca="false">E114-E117</f>
        <v>0</v>
      </c>
      <c r="F118" s="27" t="n">
        <f aca="false">F114-F117</f>
        <v>-1843.57</v>
      </c>
      <c r="G118" s="27" t="n">
        <f aca="false">G114-G117</f>
        <v>-3903.48</v>
      </c>
      <c r="H118" s="27" t="n">
        <f aca="false">H114-H117</f>
        <v>-5214.58</v>
      </c>
      <c r="I118" s="27" t="n">
        <f aca="false">I114-I117</f>
        <v>-8706.6</v>
      </c>
      <c r="J118" s="27" t="n">
        <f aca="false">J114-J117</f>
        <v>-11377.22</v>
      </c>
      <c r="K118" s="27" t="n">
        <f aca="false">K114-K117</f>
        <v>-2557.93</v>
      </c>
      <c r="L118" s="27" t="n">
        <f aca="false">L114-L117</f>
        <v>-5517.71</v>
      </c>
      <c r="M118" s="27" t="n">
        <f aca="false">M114-M117</f>
        <v>-5526.89</v>
      </c>
      <c r="N118" s="27" t="n">
        <f aca="false">N114-N117</f>
        <v>-4354.14</v>
      </c>
      <c r="O118" s="27" t="n">
        <f aca="false">O114-O117</f>
        <v>-4912.22</v>
      </c>
      <c r="P118" s="27" t="n">
        <f aca="false">P114-P117</f>
        <v>-307.859999999997</v>
      </c>
      <c r="Q118" s="27" t="n">
        <f aca="false">Q114-Q117</f>
        <v>3194.32</v>
      </c>
      <c r="R118" s="27" t="n">
        <f aca="false">R114-R117</f>
        <v>11153.83</v>
      </c>
      <c r="S118" s="27" t="n">
        <f aca="false">S114-S117</f>
        <v>2818.23</v>
      </c>
      <c r="T118" s="27" t="n">
        <f aca="false">T114-T117</f>
        <v>-9805.89</v>
      </c>
      <c r="U118" s="27" t="n">
        <f aca="false">U114-U117</f>
        <v>1716.92</v>
      </c>
      <c r="V118" s="27" t="n">
        <f aca="false">V114-V117</f>
        <v>-3653.34</v>
      </c>
      <c r="W118" s="27" t="n">
        <f aca="false">W114-W117</f>
        <v>2400.61000000001</v>
      </c>
      <c r="X118" s="27" t="n">
        <f aca="false">X114-X117</f>
        <v>-6951.59</v>
      </c>
      <c r="Y118" s="27" t="n">
        <f aca="false">Y114-Y117</f>
        <v>-742.630000000001</v>
      </c>
      <c r="Z118" s="27" t="n">
        <f aca="false">Z114-Z117</f>
        <v>269.85</v>
      </c>
      <c r="AA118" s="27" t="n">
        <f aca="false">AA114-AA117</f>
        <v>-2599.26</v>
      </c>
      <c r="AB118" s="27" t="n">
        <f aca="false">AB114-AB117</f>
        <v>14801.21</v>
      </c>
      <c r="AC118" s="27" t="n">
        <f aca="false">AC114-AC117</f>
        <v>23900.81</v>
      </c>
      <c r="AD118" s="27" t="n">
        <f aca="false">AD114-AD117</f>
        <v>12539.75</v>
      </c>
      <c r="AE118" s="27" t="n">
        <f aca="false">AE114-AE117</f>
        <v>-19668.23</v>
      </c>
      <c r="AF118" s="27" t="n">
        <f aca="false">AF114-AF117</f>
        <v>-25476.56</v>
      </c>
      <c r="AG118" s="27" t="n">
        <f aca="false">AG114-AG117</f>
        <v>39965.41</v>
      </c>
      <c r="AH118" s="27" t="n">
        <f aca="false">AH114-AH117</f>
        <v>-5179.38000000005</v>
      </c>
    </row>
    <row r="120" customFormat="false" ht="15" hidden="false" customHeight="true" outlineLevel="0" collapsed="false">
      <c r="A120" s="6" t="s">
        <v>120</v>
      </c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</row>
    <row r="121" customFormat="false" ht="15" hidden="false" customHeight="true" outlineLevel="0" collapsed="false">
      <c r="A121" s="3" t="s">
        <v>157</v>
      </c>
      <c r="B121" s="21" t="n">
        <v>0</v>
      </c>
      <c r="C121" s="21" t="n">
        <v>0</v>
      </c>
      <c r="D121" s="21" t="n">
        <v>0</v>
      </c>
      <c r="E121" s="21" t="n">
        <v>0</v>
      </c>
      <c r="F121" s="21" t="n">
        <v>0</v>
      </c>
      <c r="G121" s="21" t="n">
        <v>0</v>
      </c>
      <c r="H121" s="21" t="n">
        <v>0</v>
      </c>
      <c r="I121" s="21" t="n">
        <v>6116.36</v>
      </c>
      <c r="J121" s="21" t="n">
        <v>0</v>
      </c>
      <c r="K121" s="21" t="n">
        <v>0</v>
      </c>
      <c r="L121" s="21" t="n">
        <v>0</v>
      </c>
      <c r="M121" s="21" t="n">
        <v>0</v>
      </c>
      <c r="N121" s="21" t="n">
        <v>0</v>
      </c>
      <c r="O121" s="21" t="n">
        <v>0</v>
      </c>
      <c r="P121" s="21" t="n">
        <v>0</v>
      </c>
      <c r="Q121" s="21" t="n">
        <v>0</v>
      </c>
      <c r="R121" s="21" t="n">
        <v>0</v>
      </c>
      <c r="S121" s="21" t="n">
        <v>0</v>
      </c>
      <c r="T121" s="21" t="n">
        <v>0</v>
      </c>
      <c r="U121" s="21" t="n">
        <v>0</v>
      </c>
      <c r="V121" s="21" t="n">
        <v>0</v>
      </c>
      <c r="W121" s="21" t="n">
        <v>0</v>
      </c>
      <c r="X121" s="21" t="n">
        <v>0</v>
      </c>
      <c r="Y121" s="21" t="n">
        <v>0</v>
      </c>
      <c r="Z121" s="21" t="n">
        <v>0</v>
      </c>
      <c r="AA121" s="21" t="n">
        <v>0</v>
      </c>
      <c r="AB121" s="21" t="n">
        <v>0</v>
      </c>
      <c r="AC121" s="21" t="n">
        <v>0</v>
      </c>
      <c r="AD121" s="21" t="n">
        <v>0</v>
      </c>
      <c r="AE121" s="21" t="n">
        <f aca="false">SUM(B121:I121)</f>
        <v>6116.36</v>
      </c>
      <c r="AF121" s="21" t="n">
        <f aca="false">SUM(J121:U121)</f>
        <v>0</v>
      </c>
      <c r="AG121" s="21" t="n">
        <f aca="false">SUM(V121:AD121)</f>
        <v>0</v>
      </c>
      <c r="AH121" s="21" t="n">
        <f aca="false">SUM(B121:AD121)</f>
        <v>6116.36</v>
      </c>
    </row>
    <row r="122" customFormat="false" ht="15" hidden="false" customHeight="true" outlineLevel="0" collapsed="false">
      <c r="A122" s="3" t="s">
        <v>158</v>
      </c>
      <c r="B122" s="21" t="n">
        <v>-474.46</v>
      </c>
      <c r="C122" s="21" t="n">
        <v>-4543.42</v>
      </c>
      <c r="D122" s="21" t="n">
        <v>-5456.58</v>
      </c>
      <c r="E122" s="21" t="n">
        <v>-12759.55</v>
      </c>
      <c r="F122" s="21" t="n">
        <v>-11819.79</v>
      </c>
      <c r="G122" s="21" t="n">
        <v>-9990.44</v>
      </c>
      <c r="H122" s="21" t="n">
        <v>-10338.68</v>
      </c>
      <c r="I122" s="21" t="n">
        <v>-14548.22</v>
      </c>
      <c r="J122" s="21" t="n">
        <v>-13858.95</v>
      </c>
      <c r="K122" s="21" t="n">
        <v>-30706.78</v>
      </c>
      <c r="L122" s="21" t="n">
        <v>-20499.85</v>
      </c>
      <c r="M122" s="21" t="n">
        <v>-24266.29</v>
      </c>
      <c r="N122" s="21" t="n">
        <v>-19670.73</v>
      </c>
      <c r="O122" s="21" t="n">
        <v>-19423.13</v>
      </c>
      <c r="P122" s="21" t="n">
        <v>-19082.91</v>
      </c>
      <c r="Q122" s="21" t="n">
        <v>-26853.37</v>
      </c>
      <c r="R122" s="21" t="n">
        <v>-27878.39</v>
      </c>
      <c r="S122" s="21" t="n">
        <v>-30270.03</v>
      </c>
      <c r="T122" s="21" t="n">
        <v>-27299.17</v>
      </c>
      <c r="U122" s="21" t="n">
        <v>-31490.31</v>
      </c>
      <c r="V122" s="21" t="n">
        <v>-26001.05</v>
      </c>
      <c r="W122" s="21" t="n">
        <v>-36385.94</v>
      </c>
      <c r="X122" s="21" t="n">
        <v>-72008.32</v>
      </c>
      <c r="Y122" s="21" t="n">
        <v>-23614.43</v>
      </c>
      <c r="Z122" s="21" t="n">
        <v>-20696.31</v>
      </c>
      <c r="AA122" s="21" t="n">
        <v>-20654.45</v>
      </c>
      <c r="AB122" s="21" t="n">
        <v>-14374.59</v>
      </c>
      <c r="AC122" s="21" t="n">
        <v>-18769.48</v>
      </c>
      <c r="AD122" s="21" t="n">
        <v>-13608.22</v>
      </c>
      <c r="AE122" s="21" t="n">
        <f aca="false">SUM(B122:I122)</f>
        <v>-69931.14</v>
      </c>
      <c r="AF122" s="21" t="n">
        <f aca="false">SUM(J122:U122)</f>
        <v>-291299.91</v>
      </c>
      <c r="AG122" s="21" t="n">
        <f aca="false">SUM(V122:AD122)</f>
        <v>-246112.79</v>
      </c>
      <c r="AH122" s="21" t="n">
        <f aca="false">SUM(B122:AD122)</f>
        <v>-607343.84</v>
      </c>
    </row>
    <row r="123" customFormat="false" ht="15" hidden="false" customHeight="true" outlineLevel="0" collapsed="false">
      <c r="A123" s="3" t="s">
        <v>159</v>
      </c>
      <c r="B123" s="21" t="n">
        <v>-494.22</v>
      </c>
      <c r="C123" s="21" t="n">
        <v>-8165</v>
      </c>
      <c r="D123" s="21" t="n">
        <v>-5800</v>
      </c>
      <c r="E123" s="21" t="n">
        <v>-8554.1</v>
      </c>
      <c r="F123" s="21" t="n">
        <v>-6518.21</v>
      </c>
      <c r="G123" s="21" t="n">
        <v>-1000</v>
      </c>
      <c r="H123" s="21" t="n">
        <v>-1500</v>
      </c>
      <c r="I123" s="21" t="n">
        <v>14171.76</v>
      </c>
      <c r="J123" s="21" t="n">
        <v>-5688.22</v>
      </c>
      <c r="K123" s="21" t="n">
        <v>-3067.94</v>
      </c>
      <c r="L123" s="21" t="n">
        <v>-14645.81</v>
      </c>
      <c r="M123" s="21" t="n">
        <v>-6968.47</v>
      </c>
      <c r="N123" s="21" t="n">
        <v>-11165.89</v>
      </c>
      <c r="O123" s="21" t="n">
        <v>-5790.99</v>
      </c>
      <c r="P123" s="21" t="n">
        <v>-6267.11</v>
      </c>
      <c r="Q123" s="21" t="n">
        <v>-7414.98</v>
      </c>
      <c r="R123" s="21" t="n">
        <v>-9183.83</v>
      </c>
      <c r="S123" s="21" t="n">
        <v>-9500.8</v>
      </c>
      <c r="T123" s="21" t="n">
        <v>-7549.69</v>
      </c>
      <c r="U123" s="21" t="n">
        <v>-11147.05</v>
      </c>
      <c r="V123" s="21" t="n">
        <v>-7238.69</v>
      </c>
      <c r="W123" s="21" t="n">
        <v>-3942.63</v>
      </c>
      <c r="X123" s="21" t="n">
        <v>-5437.84</v>
      </c>
      <c r="Y123" s="21" t="n">
        <v>-6848.11</v>
      </c>
      <c r="Z123" s="21" t="n">
        <v>-8371.05</v>
      </c>
      <c r="AA123" s="21" t="n">
        <v>-10366.96</v>
      </c>
      <c r="AB123" s="21" t="n">
        <v>-7519.94</v>
      </c>
      <c r="AC123" s="21" t="n">
        <v>-8614.97</v>
      </c>
      <c r="AD123" s="21" t="n">
        <v>-10721.51</v>
      </c>
      <c r="AE123" s="21" t="n">
        <f aca="false">SUM(B123:I123)</f>
        <v>-17859.77</v>
      </c>
      <c r="AF123" s="21" t="n">
        <f aca="false">SUM(J123:U123)</f>
        <v>-98390.78</v>
      </c>
      <c r="AG123" s="21" t="n">
        <f aca="false">SUM(V123:AD123)</f>
        <v>-69061.7</v>
      </c>
      <c r="AH123" s="21" t="n">
        <f aca="false">SUM(B123:AD123)</f>
        <v>-185312.25</v>
      </c>
    </row>
    <row r="124" customFormat="false" ht="15" hidden="false" customHeight="true" outlineLevel="0" collapsed="false">
      <c r="A124" s="3" t="s">
        <v>160</v>
      </c>
      <c r="B124" s="21" t="n">
        <v>-9.1</v>
      </c>
      <c r="C124" s="21" t="n">
        <v>-18.15</v>
      </c>
      <c r="D124" s="21" t="n">
        <v>-3612</v>
      </c>
      <c r="E124" s="21" t="n">
        <v>-2987.3</v>
      </c>
      <c r="F124" s="21" t="n">
        <v>-2901.99</v>
      </c>
      <c r="G124" s="21" t="n">
        <v>-4268.73</v>
      </c>
      <c r="H124" s="21" t="n">
        <v>-3111.85</v>
      </c>
      <c r="I124" s="21" t="n">
        <v>-3464.58</v>
      </c>
      <c r="J124" s="21" t="n">
        <v>-9479.76</v>
      </c>
      <c r="K124" s="21" t="n">
        <v>-6341.68</v>
      </c>
      <c r="L124" s="21" t="n">
        <v>-2804.65</v>
      </c>
      <c r="M124" s="21" t="n">
        <v>-1220.6</v>
      </c>
      <c r="N124" s="21" t="n">
        <v>-2223.3</v>
      </c>
      <c r="O124" s="21" t="n">
        <v>-2015.49</v>
      </c>
      <c r="P124" s="21" t="n">
        <v>-793.14</v>
      </c>
      <c r="Q124" s="21" t="n">
        <v>-1957.76</v>
      </c>
      <c r="R124" s="21" t="n">
        <v>-2612.97</v>
      </c>
      <c r="S124" s="21" t="n">
        <v>2276.63</v>
      </c>
      <c r="T124" s="21" t="n">
        <v>-7142.22</v>
      </c>
      <c r="U124" s="21" t="n">
        <v>-2253.12</v>
      </c>
      <c r="V124" s="21" t="n">
        <v>-1387.68</v>
      </c>
      <c r="W124" s="21" t="n">
        <v>-2471.23</v>
      </c>
      <c r="X124" s="21" t="n">
        <v>-4684.11</v>
      </c>
      <c r="Y124" s="21" t="n">
        <v>-2813.42</v>
      </c>
      <c r="Z124" s="21" t="n">
        <v>-2450.28</v>
      </c>
      <c r="AA124" s="21" t="n">
        <v>-1524.82</v>
      </c>
      <c r="AB124" s="21" t="n">
        <v>-3876.23</v>
      </c>
      <c r="AC124" s="21" t="n">
        <v>-2341.07</v>
      </c>
      <c r="AD124" s="21" t="n">
        <v>-3705.7</v>
      </c>
      <c r="AE124" s="21" t="n">
        <f aca="false">SUM(B124:I124)</f>
        <v>-20373.7</v>
      </c>
      <c r="AF124" s="21" t="n">
        <f aca="false">SUM(J124:U124)</f>
        <v>-36568.06</v>
      </c>
      <c r="AG124" s="21" t="n">
        <f aca="false">SUM(V124:AD124)</f>
        <v>-25254.54</v>
      </c>
      <c r="AH124" s="21" t="n">
        <f aca="false">SUM(B124:AD124)</f>
        <v>-82196.3</v>
      </c>
    </row>
    <row r="125" customFormat="false" ht="15" hidden="false" customHeight="true" outlineLevel="0" collapsed="false">
      <c r="A125" s="3" t="s">
        <v>161</v>
      </c>
      <c r="B125" s="21" t="n">
        <v>0</v>
      </c>
      <c r="C125" s="21" t="n">
        <v>-3670.5</v>
      </c>
      <c r="D125" s="21" t="n">
        <v>-250</v>
      </c>
      <c r="E125" s="21" t="n">
        <v>-330</v>
      </c>
      <c r="F125" s="21" t="n">
        <v>-250</v>
      </c>
      <c r="G125" s="21" t="n">
        <v>-1536.5</v>
      </c>
      <c r="H125" s="21" t="n">
        <v>57.75</v>
      </c>
      <c r="I125" s="21" t="n">
        <v>-2783.61</v>
      </c>
      <c r="J125" s="21" t="n">
        <v>-837</v>
      </c>
      <c r="K125" s="21" t="n">
        <v>-842</v>
      </c>
      <c r="L125" s="21" t="n">
        <v>-750.75</v>
      </c>
      <c r="M125" s="21" t="n">
        <v>-2540.7</v>
      </c>
      <c r="N125" s="21" t="n">
        <v>-1768.85</v>
      </c>
      <c r="O125" s="21" t="n">
        <v>-1187.75</v>
      </c>
      <c r="P125" s="21" t="n">
        <v>-780.25</v>
      </c>
      <c r="Q125" s="21" t="n">
        <v>-1120.25</v>
      </c>
      <c r="R125" s="21" t="n">
        <v>-923</v>
      </c>
      <c r="S125" s="21" t="n">
        <v>-4461.92</v>
      </c>
      <c r="T125" s="21" t="n">
        <v>-2492.2</v>
      </c>
      <c r="U125" s="21" t="n">
        <v>-3060.5</v>
      </c>
      <c r="V125" s="21" t="n">
        <v>-2910.38</v>
      </c>
      <c r="W125" s="21" t="n">
        <v>-1421.29</v>
      </c>
      <c r="X125" s="21" t="n">
        <v>338.77</v>
      </c>
      <c r="Y125" s="21" t="n">
        <v>-1751.7</v>
      </c>
      <c r="Z125" s="21" t="n">
        <v>-2733.77</v>
      </c>
      <c r="AA125" s="21" t="n">
        <v>-2103.61</v>
      </c>
      <c r="AB125" s="21" t="n">
        <v>-4332.18</v>
      </c>
      <c r="AC125" s="21" t="n">
        <v>-1415.09</v>
      </c>
      <c r="AD125" s="21" t="n">
        <v>-1571.57</v>
      </c>
      <c r="AE125" s="21" t="n">
        <f aca="false">SUM(B125:I125)</f>
        <v>-8762.86</v>
      </c>
      <c r="AF125" s="21" t="n">
        <f aca="false">SUM(J125:U125)</f>
        <v>-20765.17</v>
      </c>
      <c r="AG125" s="21" t="n">
        <f aca="false">SUM(V125:AD125)</f>
        <v>-17900.82</v>
      </c>
      <c r="AH125" s="21" t="n">
        <f aca="false">SUM(B125:AD125)</f>
        <v>-47428.85</v>
      </c>
    </row>
    <row r="126" customFormat="false" ht="15" hidden="false" customHeight="true" outlineLevel="0" collapsed="false">
      <c r="A126" s="3" t="s">
        <v>162</v>
      </c>
      <c r="B126" s="21" t="n">
        <v>-9.29</v>
      </c>
      <c r="C126" s="21" t="n">
        <v>-550</v>
      </c>
      <c r="D126" s="21" t="n">
        <v>-193.71</v>
      </c>
      <c r="E126" s="21" t="n">
        <v>-758.17</v>
      </c>
      <c r="F126" s="21" t="n">
        <v>-946.87</v>
      </c>
      <c r="G126" s="21" t="n">
        <v>-497.44</v>
      </c>
      <c r="H126" s="21" t="n">
        <v>-1718.81</v>
      </c>
      <c r="I126" s="21" t="n">
        <v>-6246.99</v>
      </c>
      <c r="J126" s="21" t="n">
        <v>-8385.36</v>
      </c>
      <c r="K126" s="21" t="n">
        <v>-976.37</v>
      </c>
      <c r="L126" s="21" t="n">
        <v>-4621.27</v>
      </c>
      <c r="M126" s="21" t="n">
        <v>-2318.72</v>
      </c>
      <c r="N126" s="21" t="n">
        <v>-2291.55</v>
      </c>
      <c r="O126" s="21" t="n">
        <v>-3382.89</v>
      </c>
      <c r="P126" s="21" t="n">
        <v>2390.19</v>
      </c>
      <c r="Q126" s="21" t="n">
        <v>-2077.24</v>
      </c>
      <c r="R126" s="21" t="n">
        <v>-9027.71</v>
      </c>
      <c r="S126" s="21" t="n">
        <v>-1126.08</v>
      </c>
      <c r="T126" s="21" t="n">
        <v>-3076.94</v>
      </c>
      <c r="U126" s="21" t="n">
        <v>-10645.46</v>
      </c>
      <c r="V126" s="21" t="n">
        <v>-1802.3</v>
      </c>
      <c r="W126" s="21" t="n">
        <v>-1365.75</v>
      </c>
      <c r="X126" s="21" t="n">
        <v>-2680.79</v>
      </c>
      <c r="Y126" s="21" t="n">
        <v>-997.35</v>
      </c>
      <c r="Z126" s="21" t="n">
        <v>-4490.44</v>
      </c>
      <c r="AA126" s="21" t="n">
        <v>-837.46</v>
      </c>
      <c r="AB126" s="21" t="n">
        <v>-1676.03</v>
      </c>
      <c r="AC126" s="21" t="n">
        <v>-4320.08</v>
      </c>
      <c r="AD126" s="21" t="n">
        <v>-2411.09</v>
      </c>
      <c r="AE126" s="21" t="n">
        <f aca="false">SUM(B126:I126)</f>
        <v>-10921.28</v>
      </c>
      <c r="AF126" s="21" t="n">
        <f aca="false">SUM(J126:U126)</f>
        <v>-45539.4</v>
      </c>
      <c r="AG126" s="21" t="n">
        <f aca="false">SUM(V126:AD126)</f>
        <v>-20581.29</v>
      </c>
      <c r="AH126" s="21" t="n">
        <f aca="false">SUM(B126:AD126)</f>
        <v>-77041.97</v>
      </c>
    </row>
    <row r="127" customFormat="false" ht="15" hidden="false" customHeight="true" outlineLevel="0" collapsed="false">
      <c r="A127" s="26" t="s">
        <v>163</v>
      </c>
      <c r="B127" s="27" t="n">
        <f aca="false">SUM(B121:B126)</f>
        <v>-987.07</v>
      </c>
      <c r="C127" s="27" t="n">
        <f aca="false">SUM(C121:C126)</f>
        <v>-16947.07</v>
      </c>
      <c r="D127" s="27" t="n">
        <f aca="false">SUM(D121:D126)</f>
        <v>-15312.29</v>
      </c>
      <c r="E127" s="27" t="n">
        <f aca="false">SUM(E121:E126)</f>
        <v>-25389.12</v>
      </c>
      <c r="F127" s="27" t="n">
        <f aca="false">SUM(F121:F126)</f>
        <v>-22436.86</v>
      </c>
      <c r="G127" s="27" t="n">
        <f aca="false">SUM(G121:G126)</f>
        <v>-17293.11</v>
      </c>
      <c r="H127" s="27" t="n">
        <f aca="false">SUM(H121:H126)</f>
        <v>-16611.59</v>
      </c>
      <c r="I127" s="27" t="n">
        <f aca="false">SUM(I121:I126)</f>
        <v>-6755.28</v>
      </c>
      <c r="J127" s="27" t="n">
        <f aca="false">SUM(J121:J126)</f>
        <v>-38249.29</v>
      </c>
      <c r="K127" s="27" t="n">
        <f aca="false">SUM(K121:K126)</f>
        <v>-41934.77</v>
      </c>
      <c r="L127" s="27" t="n">
        <f aca="false">SUM(L121:L126)</f>
        <v>-43322.33</v>
      </c>
      <c r="M127" s="27" t="n">
        <f aca="false">SUM(M121:M126)</f>
        <v>-37314.78</v>
      </c>
      <c r="N127" s="27" t="n">
        <f aca="false">SUM(N121:N126)</f>
        <v>-37120.32</v>
      </c>
      <c r="O127" s="27" t="n">
        <f aca="false">SUM(O121:O126)</f>
        <v>-31800.25</v>
      </c>
      <c r="P127" s="27" t="n">
        <f aca="false">SUM(P121:P126)</f>
        <v>-24533.22</v>
      </c>
      <c r="Q127" s="27" t="n">
        <f aca="false">SUM(Q121:Q126)</f>
        <v>-39423.6</v>
      </c>
      <c r="R127" s="27" t="n">
        <f aca="false">SUM(R121:R126)</f>
        <v>-49625.9</v>
      </c>
      <c r="S127" s="27" t="n">
        <f aca="false">SUM(S121:S126)</f>
        <v>-43082.2</v>
      </c>
      <c r="T127" s="27" t="n">
        <f aca="false">SUM(T121:T126)</f>
        <v>-47560.22</v>
      </c>
      <c r="U127" s="27" t="n">
        <f aca="false">SUM(U121:U126)</f>
        <v>-58596.44</v>
      </c>
      <c r="V127" s="27" t="n">
        <f aca="false">SUM(V121:V126)</f>
        <v>-39340.1</v>
      </c>
      <c r="W127" s="27" t="n">
        <f aca="false">SUM(W121:W126)</f>
        <v>-45586.84</v>
      </c>
      <c r="X127" s="27" t="n">
        <f aca="false">SUM(X121:X126)</f>
        <v>-84472.29</v>
      </c>
      <c r="Y127" s="27" t="n">
        <f aca="false">SUM(Y121:Y126)</f>
        <v>-36025.01</v>
      </c>
      <c r="Z127" s="27" t="n">
        <f aca="false">SUM(Z121:Z126)</f>
        <v>-38741.85</v>
      </c>
      <c r="AA127" s="27" t="n">
        <f aca="false">SUM(AA121:AA126)</f>
        <v>-35487.3</v>
      </c>
      <c r="AB127" s="27" t="n">
        <f aca="false">SUM(AB121:AB126)</f>
        <v>-31778.97</v>
      </c>
      <c r="AC127" s="27" t="n">
        <f aca="false">SUM(AC121:AC126)</f>
        <v>-35460.69</v>
      </c>
      <c r="AD127" s="27" t="n">
        <f aca="false">SUM(AD121:AD126)</f>
        <v>-32018.09</v>
      </c>
      <c r="AE127" s="27" t="n">
        <f aca="false">SUM(AE121:AE126)</f>
        <v>-121732.39</v>
      </c>
      <c r="AF127" s="27" t="n">
        <f aca="false">SUM(AF121:AF126)</f>
        <v>-492563.32</v>
      </c>
      <c r="AG127" s="27" t="n">
        <f aca="false">SUM(AG121:AG126)</f>
        <v>-378911.14</v>
      </c>
      <c r="AH127" s="27" t="n">
        <f aca="false">SUM(AH121:AH126)</f>
        <v>-993206.85</v>
      </c>
    </row>
    <row r="128" customFormat="false" ht="15" hidden="false" customHeight="true" outlineLevel="0" collapsed="false">
      <c r="A128" s="3" t="s">
        <v>164</v>
      </c>
      <c r="B128" s="21" t="n">
        <v>0</v>
      </c>
      <c r="C128" s="21" t="n">
        <v>0</v>
      </c>
      <c r="D128" s="21" t="n">
        <v>-122.13</v>
      </c>
      <c r="E128" s="21" t="n">
        <v>-122.14</v>
      </c>
      <c r="F128" s="21" t="n">
        <v>-122.13</v>
      </c>
      <c r="G128" s="21" t="n">
        <v>-122.13</v>
      </c>
      <c r="H128" s="21" t="n">
        <v>-122.14</v>
      </c>
      <c r="I128" s="21" t="n">
        <v>-165.94</v>
      </c>
      <c r="J128" s="21" t="n">
        <v>-220</v>
      </c>
      <c r="K128" s="21" t="n">
        <v>-253.84</v>
      </c>
      <c r="L128" s="21" t="n">
        <v>-243.31</v>
      </c>
      <c r="M128" s="21" t="n">
        <v>-219.59</v>
      </c>
      <c r="N128" s="21" t="n">
        <v>-308.02</v>
      </c>
      <c r="O128" s="21" t="n">
        <v>-307.39</v>
      </c>
      <c r="P128" s="21" t="n">
        <v>-188.54</v>
      </c>
      <c r="Q128" s="21" t="n">
        <v>-224.59</v>
      </c>
      <c r="R128" s="21" t="n">
        <v>-251.53</v>
      </c>
      <c r="S128" s="21" t="n">
        <v>-256.39</v>
      </c>
      <c r="T128" s="21" t="n">
        <v>-256.33</v>
      </c>
      <c r="U128" s="21" t="n">
        <v>-256.4</v>
      </c>
      <c r="V128" s="21" t="n">
        <v>-285.34</v>
      </c>
      <c r="W128" s="21" t="n">
        <v>-285.31</v>
      </c>
      <c r="X128" s="21" t="n">
        <v>-287.07</v>
      </c>
      <c r="Y128" s="21" t="n">
        <v>-298.71</v>
      </c>
      <c r="Z128" s="21" t="n">
        <v>-311.41</v>
      </c>
      <c r="AA128" s="21" t="n">
        <v>-509</v>
      </c>
      <c r="AB128" s="21" t="n">
        <v>-509</v>
      </c>
      <c r="AC128" s="21" t="n">
        <v>-508.18</v>
      </c>
      <c r="AD128" s="21" t="n">
        <v>-496.23</v>
      </c>
      <c r="AE128" s="21" t="n">
        <f aca="false">SUM(B128:I128)</f>
        <v>-776.61</v>
      </c>
      <c r="AF128" s="21" t="n">
        <f aca="false">SUM(J128:U128)</f>
        <v>-2985.93</v>
      </c>
      <c r="AG128" s="21" t="n">
        <f aca="false">SUM(V128:AD128)</f>
        <v>-3490.25</v>
      </c>
      <c r="AH128" s="21" t="n">
        <f aca="false">SUM(B128:AD128)</f>
        <v>-7252.79</v>
      </c>
    </row>
    <row r="130" customFormat="false" ht="15" hidden="false" customHeight="true" outlineLevel="0" collapsed="false">
      <c r="A130" s="6" t="s">
        <v>165</v>
      </c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</row>
    <row r="131" customFormat="false" ht="15" hidden="false" customHeight="true" outlineLevel="0" collapsed="false">
      <c r="A131" s="26" t="s">
        <v>166</v>
      </c>
      <c r="B131" s="27" t="n">
        <f aca="false">B114+B127</f>
        <v>-987.07</v>
      </c>
      <c r="C131" s="27" t="n">
        <f aca="false">C114+C127</f>
        <v>-16947.07</v>
      </c>
      <c r="D131" s="27" t="n">
        <f aca="false">D114+D127</f>
        <v>-15312.29</v>
      </c>
      <c r="E131" s="27" t="n">
        <f aca="false">E114+E127</f>
        <v>-25389.12</v>
      </c>
      <c r="F131" s="27" t="n">
        <f aca="false">F114+F127</f>
        <v>-24280.43</v>
      </c>
      <c r="G131" s="27" t="n">
        <f aca="false">G114+G127</f>
        <v>-21196.59</v>
      </c>
      <c r="H131" s="27" t="n">
        <f aca="false">H114+H127</f>
        <v>-21826.17</v>
      </c>
      <c r="I131" s="27" t="n">
        <f aca="false">I114+I127</f>
        <v>-15461.88</v>
      </c>
      <c r="J131" s="27" t="n">
        <f aca="false">J114+J127</f>
        <v>-49626.51</v>
      </c>
      <c r="K131" s="27" t="n">
        <f aca="false">K114+K127</f>
        <v>-44492.7</v>
      </c>
      <c r="L131" s="27" t="n">
        <f aca="false">L114+L127</f>
        <v>-48840.04</v>
      </c>
      <c r="M131" s="27" t="n">
        <f aca="false">M114+M127</f>
        <v>-42841.67</v>
      </c>
      <c r="N131" s="27" t="n">
        <f aca="false">N114+N127</f>
        <v>-41474.46</v>
      </c>
      <c r="O131" s="27" t="n">
        <f aca="false">O114+O127</f>
        <v>-36712.47</v>
      </c>
      <c r="P131" s="27" t="n">
        <f aca="false">P114+P127</f>
        <v>-24841.08</v>
      </c>
      <c r="Q131" s="27" t="n">
        <f aca="false">Q114+Q127</f>
        <v>-36229.28</v>
      </c>
      <c r="R131" s="27" t="n">
        <f aca="false">R114+R127</f>
        <v>-38472.07</v>
      </c>
      <c r="S131" s="27" t="n">
        <f aca="false">S114+S127</f>
        <v>-40263.97</v>
      </c>
      <c r="T131" s="27" t="n">
        <f aca="false">T114+T127</f>
        <v>-57366.11</v>
      </c>
      <c r="U131" s="27" t="n">
        <f aca="false">U114+U127</f>
        <v>-56879.52</v>
      </c>
      <c r="V131" s="27" t="n">
        <f aca="false">V114+V127</f>
        <v>-42993.44</v>
      </c>
      <c r="W131" s="27" t="n">
        <f aca="false">W114+W127</f>
        <v>-43186.23</v>
      </c>
      <c r="X131" s="27" t="n">
        <f aca="false">X114+X127</f>
        <v>-91423.88</v>
      </c>
      <c r="Y131" s="27" t="n">
        <f aca="false">Y114+Y127</f>
        <v>-36767.64</v>
      </c>
      <c r="Z131" s="27" t="n">
        <f aca="false">Z114+Z127</f>
        <v>-38472</v>
      </c>
      <c r="AA131" s="27" t="n">
        <f aca="false">AA114+AA127</f>
        <v>-38086.56</v>
      </c>
      <c r="AB131" s="27" t="n">
        <f aca="false">AB114+AB127</f>
        <v>-16977.76</v>
      </c>
      <c r="AC131" s="27" t="n">
        <f aca="false">AC114+AC127</f>
        <v>-13754.88</v>
      </c>
      <c r="AD131" s="27" t="n">
        <f aca="false">AD114+AD127</f>
        <v>-19478.34</v>
      </c>
      <c r="AE131" s="27" t="n">
        <f aca="false">AE114+AE127</f>
        <v>-141400.62</v>
      </c>
      <c r="AF131" s="27" t="n">
        <f aca="false">AF114+AF127</f>
        <v>-518039.88</v>
      </c>
      <c r="AG131" s="27" t="n">
        <f aca="false">AG114+AG127</f>
        <v>-341140.73</v>
      </c>
      <c r="AH131" s="27" t="n">
        <f aca="false">AH114+AH127</f>
        <v>-1000581.23</v>
      </c>
    </row>
    <row r="132" customFormat="false" ht="15" hidden="false" customHeight="true" outlineLevel="0" collapsed="false">
      <c r="A132" s="3" t="s">
        <v>167</v>
      </c>
      <c r="B132" s="21" t="n">
        <f aca="false">B116+B128</f>
        <v>0</v>
      </c>
      <c r="C132" s="21" t="n">
        <f aca="false">C116+C128</f>
        <v>0</v>
      </c>
      <c r="D132" s="21" t="n">
        <f aca="false">D116+D128</f>
        <v>-122.13</v>
      </c>
      <c r="E132" s="21" t="n">
        <f aca="false">E116+E128</f>
        <v>-122.14</v>
      </c>
      <c r="F132" s="21" t="n">
        <f aca="false">F116+F128</f>
        <v>-122.13</v>
      </c>
      <c r="G132" s="21" t="n">
        <f aca="false">G116+G128</f>
        <v>-122.13</v>
      </c>
      <c r="H132" s="21" t="n">
        <f aca="false">H116+H128</f>
        <v>-125.4</v>
      </c>
      <c r="I132" s="21" t="n">
        <f aca="false">I116+I128</f>
        <v>-249.58</v>
      </c>
      <c r="J132" s="21" t="n">
        <f aca="false">J116+J128</f>
        <v>-2444.04</v>
      </c>
      <c r="K132" s="21" t="n">
        <f aca="false">K116+K128</f>
        <v>-2608.67</v>
      </c>
      <c r="L132" s="21" t="n">
        <f aca="false">L116+L128</f>
        <v>-3991.91</v>
      </c>
      <c r="M132" s="21" t="n">
        <f aca="false">M116+M128</f>
        <v>-4513.7</v>
      </c>
      <c r="N132" s="21" t="n">
        <f aca="false">N116+N128</f>
        <v>-4688.12</v>
      </c>
      <c r="O132" s="21" t="n">
        <f aca="false">O116+O128</f>
        <v>-4697.25</v>
      </c>
      <c r="P132" s="21" t="n">
        <f aca="false">P116+P128</f>
        <v>-4715.31</v>
      </c>
      <c r="Q132" s="21" t="n">
        <f aca="false">Q116+Q128</f>
        <v>-4842.53</v>
      </c>
      <c r="R132" s="21" t="n">
        <f aca="false">R116+R128</f>
        <v>-5073.9</v>
      </c>
      <c r="S132" s="21" t="n">
        <f aca="false">S116+S128</f>
        <v>-5087.16</v>
      </c>
      <c r="T132" s="21" t="n">
        <f aca="false">T116+T128</f>
        <v>-5349.81</v>
      </c>
      <c r="U132" s="21" t="n">
        <f aca="false">U116+U128</f>
        <v>-7156.88</v>
      </c>
      <c r="V132" s="21" t="n">
        <f aca="false">V116+V128</f>
        <v>-9139.25</v>
      </c>
      <c r="W132" s="21" t="n">
        <f aca="false">W116+W128</f>
        <v>-9139.02</v>
      </c>
      <c r="X132" s="21" t="n">
        <f aca="false">X116+X128</f>
        <v>-9140.86</v>
      </c>
      <c r="Y132" s="21" t="n">
        <f aca="false">Y116+Y128</f>
        <v>-9152.55</v>
      </c>
      <c r="Z132" s="21" t="n">
        <f aca="false">Z116+Z128</f>
        <v>-9194.6</v>
      </c>
      <c r="AA132" s="21" t="n">
        <f aca="false">AA116+AA128</f>
        <v>-9447.34</v>
      </c>
      <c r="AB132" s="21" t="n">
        <f aca="false">AB116+AB128</f>
        <v>-9934.5</v>
      </c>
      <c r="AC132" s="21" t="n">
        <f aca="false">AC116+AC128</f>
        <v>-9541.23</v>
      </c>
      <c r="AD132" s="21" t="n">
        <f aca="false">AD116+AD128</f>
        <v>-9529.38</v>
      </c>
      <c r="AE132" s="21" t="n">
        <f aca="false">AE116+AE128</f>
        <v>-863.51</v>
      </c>
      <c r="AF132" s="21" t="n">
        <f aca="false">AF116+AF128</f>
        <v>-55169.28</v>
      </c>
      <c r="AG132" s="21" t="n">
        <f aca="false">AG116+AG128</f>
        <v>-84218.73</v>
      </c>
      <c r="AH132" s="21" t="n">
        <f aca="false">AH116+AH128</f>
        <v>-140251.52</v>
      </c>
    </row>
    <row r="133" customFormat="false" ht="15" hidden="false" customHeight="true" outlineLevel="0" collapsed="false">
      <c r="A133" s="3" t="s">
        <v>168</v>
      </c>
      <c r="B133" s="21" t="n">
        <v>0</v>
      </c>
      <c r="C133" s="21" t="n">
        <v>0</v>
      </c>
      <c r="D133" s="21" t="n">
        <v>-430.71</v>
      </c>
      <c r="E133" s="21" t="n">
        <v>-310</v>
      </c>
      <c r="F133" s="21" t="n">
        <v>-15.11</v>
      </c>
      <c r="G133" s="21" t="n">
        <v>-621.46</v>
      </c>
      <c r="H133" s="21" t="n">
        <v>-236.64</v>
      </c>
      <c r="I133" s="21" t="n">
        <v>-534.94</v>
      </c>
      <c r="J133" s="21" t="n">
        <v>-468.49</v>
      </c>
      <c r="K133" s="21" t="n">
        <v>-518.37</v>
      </c>
      <c r="L133" s="21" t="n">
        <v>-442.52</v>
      </c>
      <c r="M133" s="21" t="n">
        <v>-522.01</v>
      </c>
      <c r="N133" s="21" t="n">
        <v>-315.55</v>
      </c>
      <c r="O133" s="21" t="n">
        <v>-403</v>
      </c>
      <c r="P133" s="21" t="n">
        <v>-480.44</v>
      </c>
      <c r="Q133" s="21" t="n">
        <v>-433.53</v>
      </c>
      <c r="R133" s="21" t="n">
        <v>-383.41</v>
      </c>
      <c r="S133" s="21" t="n">
        <v>-2060.52</v>
      </c>
      <c r="T133" s="21" t="n">
        <v>-2156.76</v>
      </c>
      <c r="U133" s="21" t="n">
        <v>-2144.04</v>
      </c>
      <c r="V133" s="21" t="n">
        <v>-2018.81</v>
      </c>
      <c r="W133" s="21" t="n">
        <v>-1817.17</v>
      </c>
      <c r="X133" s="21" t="n">
        <v>-1279.95</v>
      </c>
      <c r="Y133" s="21" t="n">
        <v>-925.48</v>
      </c>
      <c r="Z133" s="21" t="n">
        <v>-1136.97</v>
      </c>
      <c r="AA133" s="21" t="n">
        <v>-920.3</v>
      </c>
      <c r="AB133" s="21" t="n">
        <v>-425.8</v>
      </c>
      <c r="AC133" s="21" t="n">
        <v>-716.87</v>
      </c>
      <c r="AD133" s="21" t="n">
        <v>-3961.49</v>
      </c>
      <c r="AE133" s="21" t="n">
        <f aca="false">SUM(B133:I133)</f>
        <v>-2148.86</v>
      </c>
      <c r="AF133" s="21" t="n">
        <f aca="false">SUM(J133:U133)</f>
        <v>-10328.64</v>
      </c>
      <c r="AG133" s="21" t="n">
        <f aca="false">SUM(V133:AD133)</f>
        <v>-13202.84</v>
      </c>
      <c r="AH133" s="21" t="n">
        <f aca="false">SUM(B133:AD133)</f>
        <v>-25680.34</v>
      </c>
    </row>
    <row r="134" customFormat="false" ht="15" hidden="false" customHeight="true" outlineLevel="0" collapsed="false">
      <c r="A134" s="11" t="s">
        <v>169</v>
      </c>
      <c r="B134" s="23" t="n">
        <f aca="false">B131+B132+B133</f>
        <v>-987.07</v>
      </c>
      <c r="C134" s="23" t="n">
        <f aca="false">C131+C132+C133</f>
        <v>-16947.07</v>
      </c>
      <c r="D134" s="23" t="n">
        <f aca="false">D131+D132+D133</f>
        <v>-15865.13</v>
      </c>
      <c r="E134" s="23" t="n">
        <f aca="false">E131+E132+E133</f>
        <v>-25821.26</v>
      </c>
      <c r="F134" s="23" t="n">
        <f aca="false">F131+F132+F133</f>
        <v>-24417.67</v>
      </c>
      <c r="G134" s="23" t="n">
        <f aca="false">G131+G132+G133</f>
        <v>-21940.18</v>
      </c>
      <c r="H134" s="23" t="n">
        <f aca="false">H131+H132+H133</f>
        <v>-22188.21</v>
      </c>
      <c r="I134" s="23" t="n">
        <f aca="false">I131+I132+I133</f>
        <v>-16246.4</v>
      </c>
      <c r="J134" s="23" t="n">
        <f aca="false">J131+J132+J133</f>
        <v>-52539.04</v>
      </c>
      <c r="K134" s="23" t="n">
        <f aca="false">K131+K132+K133</f>
        <v>-47619.74</v>
      </c>
      <c r="L134" s="23" t="n">
        <f aca="false">L131+L132+L133</f>
        <v>-53274.47</v>
      </c>
      <c r="M134" s="23" t="n">
        <f aca="false">M131+M132+M133</f>
        <v>-47877.38</v>
      </c>
      <c r="N134" s="23" t="n">
        <f aca="false">N131+N132+N133</f>
        <v>-46478.13</v>
      </c>
      <c r="O134" s="23" t="n">
        <f aca="false">O131+O132+O133</f>
        <v>-41812.72</v>
      </c>
      <c r="P134" s="23" t="n">
        <f aca="false">P131+P132+P133</f>
        <v>-30036.83</v>
      </c>
      <c r="Q134" s="23" t="n">
        <f aca="false">Q131+Q132+Q133</f>
        <v>-41505.34</v>
      </c>
      <c r="R134" s="23" t="n">
        <f aca="false">R131+R132+R133</f>
        <v>-43929.38</v>
      </c>
      <c r="S134" s="23" t="n">
        <f aca="false">S131+S132+S133</f>
        <v>-47411.65</v>
      </c>
      <c r="T134" s="23" t="n">
        <f aca="false">T131+T132+T133</f>
        <v>-64872.68</v>
      </c>
      <c r="U134" s="23" t="n">
        <f aca="false">U131+U132+U133</f>
        <v>-66180.44</v>
      </c>
      <c r="V134" s="23" t="n">
        <f aca="false">V131+V132+V133</f>
        <v>-54151.5</v>
      </c>
      <c r="W134" s="23" t="n">
        <f aca="false">W131+W132+W133</f>
        <v>-54142.42</v>
      </c>
      <c r="X134" s="23" t="n">
        <f aca="false">X131+X132+X133</f>
        <v>-101844.69</v>
      </c>
      <c r="Y134" s="23" t="n">
        <f aca="false">Y131+Y132+Y133</f>
        <v>-46845.67</v>
      </c>
      <c r="Z134" s="23" t="n">
        <f aca="false">Z131+Z132+Z133</f>
        <v>-48803.57</v>
      </c>
      <c r="AA134" s="23" t="n">
        <f aca="false">AA131+AA132+AA133</f>
        <v>-48454.2</v>
      </c>
      <c r="AB134" s="23" t="n">
        <f aca="false">AB131+AB132+AB133</f>
        <v>-27338.06</v>
      </c>
      <c r="AC134" s="23" t="n">
        <f aca="false">AC131+AC132+AC133</f>
        <v>-24012.98</v>
      </c>
      <c r="AD134" s="23" t="n">
        <f aca="false">AD131+AD132+AD133</f>
        <v>-32969.21</v>
      </c>
      <c r="AE134" s="23" t="n">
        <f aca="false">AE131+AE132+AE133</f>
        <v>-144412.99</v>
      </c>
      <c r="AF134" s="23" t="n">
        <f aca="false">AF131+AF132+AF133</f>
        <v>-583537.8</v>
      </c>
      <c r="AG134" s="23" t="n">
        <f aca="false">AG131+AG132+AG133</f>
        <v>-438562.3</v>
      </c>
      <c r="AH134" s="23" t="n">
        <f aca="false">AH131+AH132+AH133</f>
        <v>-1166513.09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2026-10-08T23:09:50Z</dcterms:created>
  <dc:creator>OKIO Vision</dc:creator>
  <dc:description/>
  <dc:language>en-US</dc:language>
  <cp:lastModifiedBy>OKIO Vision</cp:lastModifiedBy>
  <dcterms:modified xsi:type="dcterms:W3CDTF">2026-10-09T16:06:19Z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